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autoCompressPictures="0"/>
  <mc:AlternateContent xmlns:mc="http://schemas.openxmlformats.org/markup-compatibility/2006">
    <mc:Choice Requires="x15">
      <x15ac:absPath xmlns:x15ac="http://schemas.microsoft.com/office/spreadsheetml/2010/11/ac" url="Z:\通販WEB\■二階堂\"/>
    </mc:Choice>
  </mc:AlternateContent>
  <xr:revisionPtr revIDLastSave="0" documentId="8_{4781062F-96BC-48AD-9359-6DA856427EFE}" xr6:coauthVersionLast="47" xr6:coauthVersionMax="47" xr10:uidLastSave="{00000000-0000-0000-0000-000000000000}"/>
  <bookViews>
    <workbookView xWindow="2490" yWindow="360" windowWidth="26190" windowHeight="15270" activeTab="1" xr2:uid="{00000000-000D-0000-FFFF-FFFF00000000}"/>
  </bookViews>
  <sheets>
    <sheet name="注文シート " sheetId="7" r:id="rId1"/>
    <sheet name="商品リスト" sheetId="4" r:id="rId2"/>
    <sheet name="送料リスト" sheetId="8" r:id="rId3"/>
    <sheet name="data " sheetId="3" state="hidden" r:id="rId4"/>
  </sheets>
  <definedNames>
    <definedName name="_xlnm._FilterDatabase" localSheetId="3" hidden="1">'data '!$A$3:$J$63</definedName>
    <definedName name="_xlnm._FilterDatabase" localSheetId="1" hidden="1">商品リスト!$A$2:$F$140</definedName>
    <definedName name="_xlnm._FilterDatabase" localSheetId="0" hidden="1">'注文シート '!$B$17:$DD$39</definedName>
    <definedName name="Charge4">'data '!$DU$5:$DU$8</definedName>
    <definedName name="Child4">'data '!$DS$5:$DS$8</definedName>
    <definedName name="Classic4">'data '!$DV$5:$DV$8</definedName>
    <definedName name="code">'data '!$N$4:$DZ$4</definedName>
    <definedName name="jh25w">'data '!$DK$4:$DK$8</definedName>
    <definedName name="jh30w">'data '!$DL$4:$DL$14</definedName>
    <definedName name="jh40w">'data '!$DM$4:$DM$14</definedName>
    <definedName name="jh50w">'data '!$DN$4:$DN$14</definedName>
    <definedName name="Mamamilk4">'data '!$DT$5:$DT$8</definedName>
    <definedName name="OKOMEBANZUKESELECTION20162合">'data '!$DG$5:$DG$6</definedName>
    <definedName name="OKOMEBANZUKESELECTION20163合">'data '!$DH$5:$DH$6</definedName>
    <definedName name="Special9">'data '!$DQ$5:$DQ$8</definedName>
    <definedName name="Standard4">'data '!$DR$5:$DR$8</definedName>
    <definedName name="あい">'data '!$AC$76</definedName>
    <definedName name="あいてむ">'data '!$N$75:$DK$75</definedName>
    <definedName name="あおい">'data '!$AV$76:$AV$77</definedName>
    <definedName name="あきごぶ">'data '!$CZ$76:$CZ$77</definedName>
    <definedName name="あきはちぶ">'data '!$DB$76:$DB$77</definedName>
    <definedName name="あきまんかい">'data '!$DC$76:$DC$77</definedName>
    <definedName name="あきろくぶ">'data '!$DA$76:$DA$77</definedName>
    <definedName name="あらしやま">'data '!$AE$76:$AE$77</definedName>
    <definedName name="いろあそびひぃちゃん">'data '!$BZ$5</definedName>
    <definedName name="いろあそびふぅちゃん">'data '!$BY$5</definedName>
    <definedName name="いろあそびみぃちゃん">'data '!$DP$5:$DP$6</definedName>
    <definedName name="いろあそびむぅちゃん">'data '!$BW$5</definedName>
    <definedName name="いろあそびよぅちゃん">'data '!$BX$5</definedName>
    <definedName name="うめ">'data '!$AY$76:$AY$77</definedName>
    <definedName name="えんざん">'data '!$BJ$76:$BJ$77</definedName>
    <definedName name="おきなご">'data '!$AM$76</definedName>
    <definedName name="おきなさん">'data '!$AN$76</definedName>
    <definedName name="おこめばんづけ2016さんごう">'data '!$DE$76:$DE$77</definedName>
    <definedName name="おこめばんづけ2016にごう">'data '!$DD$76:$DD$77</definedName>
    <definedName name="おこめばんづけさんごう">'data '!$CI$76:$CI$77</definedName>
    <definedName name="おこめばんづけにごう">'data '!$CH$76:$CH$77</definedName>
    <definedName name="おむろ">'data '!$BN$76:$BN$77</definedName>
    <definedName name="かぐら">'data '!$AI$76</definedName>
    <definedName name="かつら">'data '!$CX$76:$CX$77</definedName>
    <definedName name="からこ">'data '!$AK$76</definedName>
    <definedName name="ぎおん">'data '!$BM$76</definedName>
    <definedName name="きっちょう">'data '!$Y$76:$Y$77</definedName>
    <definedName name="きてぃむぅちゃん">'data '!$DF$76:$DF$77</definedName>
    <definedName name="きてぃよぅちゃん">'data '!$DG$76:$DG$77</definedName>
    <definedName name="きぬがさ">'data '!$BO$76:$BO$77</definedName>
    <definedName name="きぶね">'data '!$AU$76</definedName>
    <definedName name="きよたき">'data '!$BP$76:$BP$77</definedName>
    <definedName name="きよみず">'data '!$BK$76:$BK$77</definedName>
    <definedName name="きり">'data '!$AX$76:$AX$77</definedName>
    <definedName name="くらしっくふぉー">'data '!$DS$76</definedName>
    <definedName name="くらま">'data '!$AT$76:$AT$77</definedName>
    <definedName name="けんじょうまい">'data '!$S$76:$S$77</definedName>
    <definedName name="こい">'data '!$DL$76:$DL$77</definedName>
    <definedName name="ことぶき">'data '!$Q$76</definedName>
    <definedName name="ごぶ">'data '!$V$76:$V$77</definedName>
    <definedName name="ごぶなつ">'data '!$CG$76:$CG$77</definedName>
    <definedName name="さが">'data '!$AR$76:$AR$77</definedName>
    <definedName name="さくら">'data '!$BB$76:$BB$77</definedName>
    <definedName name="さんぶ">'data '!$W$76</definedName>
    <definedName name="しき">'data '!$AJ$76</definedName>
    <definedName name="しじょう">'data '!$BH$76:$BH$77</definedName>
    <definedName name="しのびおきな">'data '!$CO$76:$CO$77</definedName>
    <definedName name="しのびかぐら">'data '!$CP$76:$CP$77</definedName>
    <definedName name="しのびからこ">'data '!$CR$76:$CR$77</definedName>
    <definedName name="しのびけんじょうまい">'data '!$CW$76:$CW$77</definedName>
    <definedName name="しのびごぶ">'data '!$CL$76:$CL$77</definedName>
    <definedName name="しのびさんぶ">'data '!$CK$76</definedName>
    <definedName name="しのびしき">'data '!$CQ$76:$CQ$77</definedName>
    <definedName name="しのびともえ">'data '!$CU$76:$CU$77</definedName>
    <definedName name="しのびにぶ">'data '!$CJ$76</definedName>
    <definedName name="しのびはくさん">'data '!$CV$76:$CV$77</definedName>
    <definedName name="しのびはつね">'data '!$CS$76:$CS$77</definedName>
    <definedName name="しのびまんかい">'data '!$CN$76:$CN$77</definedName>
    <definedName name="しのびまんざい">'data '!$CT$76:$CT$77</definedName>
    <definedName name="しのびろくぶ">'data '!$CM$76:$CM$77</definedName>
    <definedName name="しゅく">'data '!$R$76</definedName>
    <definedName name="しょう">'data '!$BT$76</definedName>
    <definedName name="しらかわ">'data '!$BI$76:$BI$77</definedName>
    <definedName name="すたんだーどふぉー">'data '!$DO$76</definedName>
    <definedName name="すぺしゃるないん">'data '!$DN$76</definedName>
    <definedName name="そなえポータブル">'data '!$O$5:$O$9</definedName>
    <definedName name="そなえミール">'data '!$P$5:$P$9</definedName>
    <definedName name="だい">'data '!$BU$76</definedName>
    <definedName name="だいご">'data '!$AQ$76:$AQ$77</definedName>
    <definedName name="たかお">'data '!$BQ$76</definedName>
    <definedName name="たかせ">'data '!$BE$76</definedName>
    <definedName name="たけ">'data '!$AZ$76:$AZ$77</definedName>
    <definedName name="ちゃーじふぉー">'data '!$DR$76</definedName>
    <definedName name="ちゃいるどふぉー">'data '!$DP$76</definedName>
    <definedName name="ともえ">'data '!$AG$76</definedName>
    <definedName name="とわ">'data '!$AA$76:$AA$77</definedName>
    <definedName name="にしき">'data '!$AB$76:$AB$77</definedName>
    <definedName name="にぶ">'data '!$X$76</definedName>
    <definedName name="はくさん">'data '!$AH$76</definedName>
    <definedName name="はちぶ">'data '!$BR$76:$BR$77</definedName>
    <definedName name="はちぶなつ">'data '!$CE$76:$CE$77</definedName>
    <definedName name="はつね">'data '!$AL$76</definedName>
    <definedName name="はなみ">'data '!$BF$76</definedName>
    <definedName name="はるごぶ">'data '!$CC$76:$CC$77</definedName>
    <definedName name="はるはちぶ">'data '!$CA$76:$CA$77</definedName>
    <definedName name="はるまんかい">'data '!$BZ$76:$BZ$77</definedName>
    <definedName name="はるろくぶ">'data '!$CB$76:$CB$77</definedName>
    <definedName name="はろぅきてぃいろあそびむぅちゃん">'data '!$DI$5:$DI$6</definedName>
    <definedName name="はろぅきてぃいろあそびよぅちゃん">'data '!$DJ$5:$DJ$6</definedName>
    <definedName name="ひぃちゃん">'data '!$BY$76</definedName>
    <definedName name="ひがしやま">'data '!$AD$76:$AD$77</definedName>
    <definedName name="ひやしちゃつづけうめ">'data '!$DT$76:$DT$77</definedName>
    <definedName name="ひやしちゃつづけたけ">'data '!$DU$76:$DU$77</definedName>
    <definedName name="ひやしちゃつづけまつ">'data '!$DV$76:$DV$77</definedName>
    <definedName name="ふぅちゃん">'data '!$BX$76</definedName>
    <definedName name="ふじ">'data '!$AW$76:$AW$77</definedName>
    <definedName name="ふしみ">'data '!$AP$76:$AP$77</definedName>
    <definedName name="ふゆごぶ">'data '!$DH$76:$DH$77</definedName>
    <definedName name="ふゆはちぶ">'data '!$DJ$76:$DJ$77</definedName>
    <definedName name="ふゆまんかい">'data '!$DK$76:$DK$77</definedName>
    <definedName name="ふゆろくぶ">'data '!$DI$76:$DI$77</definedName>
    <definedName name="へいあん">'data '!$AO$76:$AO$77</definedName>
    <definedName name="ほうらい">'data '!$Z$76:$Z$77</definedName>
    <definedName name="ぽーたぶる">'data '!$O$76</definedName>
    <definedName name="まつ">'data '!$BA$76:$BA$77</definedName>
    <definedName name="まつお">'data '!$CY$76:$CY$77</definedName>
    <definedName name="ままみるくふぉー">'data '!$DQ$76</definedName>
    <definedName name="まんかい">'data '!$T$76:$T$77</definedName>
    <definedName name="まんかいなつ">'data '!$CD$76:$CD$77</definedName>
    <definedName name="まんざい">'data '!$AF$76</definedName>
    <definedName name="みぃちゃん">'data '!$DM$76</definedName>
    <definedName name="みーる">'data '!$P$76</definedName>
    <definedName name="みに">'data '!$BS$76</definedName>
    <definedName name="みやがわ">'data '!$BG$76</definedName>
    <definedName name="むぅちゃん">'data '!$BV$76:$BV$77</definedName>
    <definedName name="むろまち">'data '!$AS$76:$AS$77</definedName>
    <definedName name="もも">'data '!$BC$76:$BC$77</definedName>
    <definedName name="やさか">'data '!$BL$76</definedName>
    <definedName name="よぅちゃん">'data '!$BW$76:$BW$77</definedName>
    <definedName name="らん">'data '!$BD$76:$BD$77</definedName>
    <definedName name="ろくぶ">'data '!$U$76:$U$77</definedName>
    <definedName name="ろくぶなつ">'data '!$CF$76:$CF$77</definedName>
    <definedName name="夏の京御膳冷やし茶漬け松">'data '!$DY$5:$DY$14</definedName>
    <definedName name="夏の京御膳冷やし茶漬け竹">'data '!$DX$5:$DX$12</definedName>
    <definedName name="夏の京御膳冷やし茶漬け梅">'data '!$DW$5:$DW$12</definedName>
    <definedName name="華かざり「寿」">'data '!$Q$5</definedName>
    <definedName name="華かざり「祝」">'data '!$R$5</definedName>
    <definedName name="感謝米">'data '!$DZ$5</definedName>
    <definedName name="祇園囃子翁霞3kg">'data '!$AO$5:$AO$14</definedName>
    <definedName name="祇園囃子翁霞5kg">'data '!$AN$5:$AN$6+'data '!$AN$5:$AN$8</definedName>
    <definedName name="祇園囃子桂">'data '!$DA$5:$DA$14</definedName>
    <definedName name="祇園囃子四季">'data '!$AK$5:$AK$6</definedName>
    <definedName name="祇園囃子偲シリーズ翁霞">'data '!$CR$5:$CR$6</definedName>
    <definedName name="祇園囃子偲シリーズ四季">'data '!$CT$5:$CT$6</definedName>
    <definedName name="祇園囃子偲シリーズ初音">'data '!$CV$5:$CV$6</definedName>
    <definedName name="祇園囃子偲シリーズ神楽">'data '!$CS$5:$CS$6</definedName>
    <definedName name="祇園囃子偲シリーズ唐子">'data '!$CU$5:$CU$6</definedName>
    <definedName name="祇園囃子偲シリーズ巴">'data '!$CX$5:$CX$6</definedName>
    <definedName name="祇園囃子偲シリーズ白山">'data '!$CY$5:$CY$6</definedName>
    <definedName name="祇園囃子偲シリーズ萬才">'data '!$CW$5:$CW$6</definedName>
    <definedName name="祇園囃子初音">'data '!$AM$5:$AM$8</definedName>
    <definedName name="祇園囃子松尾">'data '!$DB$5:$DB$12</definedName>
    <definedName name="祇園囃子神楽">'data '!$AJ$5:$AJ$8</definedName>
    <definedName name="祇園囃子唐子">'data '!$AL$5:$AL$8</definedName>
    <definedName name="祇園囃子東山">'data '!$AE$5:$AE$14</definedName>
    <definedName name="祇園囃子巴">'data '!$AH$5:$AH$8</definedName>
    <definedName name="祇園囃子白山">'data '!$AI$5:$AI$8</definedName>
    <definedName name="祇園囃子嵐山">'data '!$AF$5:$AF$14</definedName>
    <definedName name="祇園囃子萬才">'data '!$AG$5:$AG$8</definedName>
    <definedName name="京御膳むすび葵">'data '!$AW$5:$AW$14</definedName>
    <definedName name="京御膳むすび桐">'data '!$AY$5:$AY$14</definedName>
    <definedName name="京御膳むすび藤">'data '!$AX$5:$AX$14</definedName>
    <definedName name="京御膳茶漬け松">'data '!$BB$5:$BB$12</definedName>
    <definedName name="京御膳茶漬け竹">'data '!$BA$5:$BA$12</definedName>
    <definedName name="京御膳茶漬け梅">'data '!$AZ$5:$AZ$14</definedName>
    <definedName name="献上米">'data '!$S$5:$S$6</definedName>
    <definedName name="献上米偲">'data '!$CZ$5:$CZ$6</definedName>
    <definedName name="紫風呂敷_1_620円">'data '!$BZ$76:$BZ$77</definedName>
    <definedName name="写真">'data '!$U$26:$U$31</definedName>
    <definedName name="手提げ袋ミニ">'data '!$BT$5</definedName>
    <definedName name="手提げ袋小">'data '!$BU$5</definedName>
    <definedName name="手提げ袋大">'data '!$BV$5</definedName>
    <definedName name="十二単鞍馬">'data '!$AU$5:$AU$12</definedName>
    <definedName name="十二単貴船">'data '!$AV$5:$AV$6</definedName>
    <definedName name="十二単詰合せ衣笠">'data '!$BP$5:$BP$12</definedName>
    <definedName name="十二単詰合せ御室">'data '!$BO$5:$BO$12</definedName>
    <definedName name="十二単詰合せ高雄">'data '!$BR$5:$BR$6</definedName>
    <definedName name="十二単詰合せ清滝">'data '!$BQ$5:$BQ$12</definedName>
    <definedName name="十二単詰合せ千鳥">'data '!$BS$5:$BS$8</definedName>
    <definedName name="十二単五分咲き">'data '!$W$5:$W$8</definedName>
    <definedName name="十二単五分咲き夏">'data '!$CH$5:$CH$8</definedName>
    <definedName name="十二単五分咲き秋">'data '!$DC$5:$DC$8</definedName>
    <definedName name="十二単五分咲き春">'data '!$CD$5:$CD$8</definedName>
    <definedName name="十二単五分咲き冬">'data '!$DK$5:$DK$8</definedName>
    <definedName name="十二単嵯峨">'data '!$AS$5:$AS$12</definedName>
    <definedName name="十二単三分咲き">'data '!$X$5:$X$8</definedName>
    <definedName name="十二単室町">'data '!$AT$5:$AT$12</definedName>
    <definedName name="十二単偲五分">'data '!$CO$5:$CO$6</definedName>
    <definedName name="十二単偲三分">'data '!$CN$5:$CN$6</definedName>
    <definedName name="十二単偲二分">'data '!$CM$5:$CM$6</definedName>
    <definedName name="十二単偲満">'data '!$CQ$5:$CQ$8</definedName>
    <definedName name="十二単偲六分">'data '!$CP$5:$CP$8</definedName>
    <definedName name="十二単醍醐">'data '!$AR$5:$AR$12</definedName>
    <definedName name="十二単二分咲き">'data '!$Y$5:$Y$8</definedName>
    <definedName name="十二単八分咲き">'data '!$CL$5:$CL$12</definedName>
    <definedName name="十二単八分咲き夏">'data '!$CF$5:$CF$12</definedName>
    <definedName name="十二単八分咲き秋">'data '!$DE$5:$DE$14</definedName>
    <definedName name="十二単八分咲き春">'data '!$CB$5:$CB$12</definedName>
    <definedName name="十二単八分咲き冬">'data '!$DM$5:$DM$14</definedName>
    <definedName name="十二単伏見">'data '!$AQ$5:$AQ$14</definedName>
    <definedName name="十二単平安">'data '!$AP$5:$AP$14</definedName>
    <definedName name="十二単満開">'data '!$T$5:$T$12</definedName>
    <definedName name="十二単満開お米券付">'data '!$U$5:$U$14</definedName>
    <definedName name="十二単満開夏">'data '!$CE$5:$CE$14</definedName>
    <definedName name="十二単満開秋">'data '!$DF$5:$DF$14</definedName>
    <definedName name="十二単満開春">'data '!$CA$5:$CA$14</definedName>
    <definedName name="十二単満開冬">'data '!$DN$5:$DN$14</definedName>
    <definedName name="十二単六分咲き">'data '!$V$5:$V$14</definedName>
    <definedName name="十二単六分咲き夏">'data '!$CG$5:$CG$14</definedName>
    <definedName name="十二単六分咲き秋">'data '!$DD$5:$DD$14</definedName>
    <definedName name="十二単六分咲き春">'data '!$CC$5:$CC$14</definedName>
    <definedName name="十二単六分咲き冬">'data '!$DL$5:$DL$14</definedName>
    <definedName name="炊き込みご飯桜">'data '!$BC$5:$BC$14</definedName>
    <definedName name="炊き込みご飯桃">'data '!$BD$5:$BD$14</definedName>
    <definedName name="炊き込みご飯蘭">'data '!$BE$5:$BE$12</definedName>
    <definedName name="都道府県">'data '!$AD$27:$AD$73</definedName>
    <definedName name="配達希望時間">'data '!$N$36:$N$41</definedName>
    <definedName name="柄">'data '!$N$44:$N$63</definedName>
    <definedName name="米料亭円山">'data '!$BK$5:$BK$12</definedName>
    <definedName name="米料亭花見">'data '!$BG$5:$BG$8</definedName>
    <definedName name="米料亭祇園">'data '!$BN$5</definedName>
    <definedName name="米料亭宮川">'data '!$BH$5:$BH$8</definedName>
    <definedName name="米料亭高瀬">'data '!$BF$5:$BF$8</definedName>
    <definedName name="米料亭四条">'data '!$BI$5:$BI$14</definedName>
    <definedName name="米料亭清水">'data '!$BL$5:$BL$12</definedName>
    <definedName name="米料亭白川">'data '!$BJ$5:$BJ$12</definedName>
    <definedName name="米料亭八坂">'data '!$BM$5</definedName>
    <definedName name="有">'data '!$AI$27:$AI$28</definedName>
    <definedName name="良縁米愛">'data '!$AD$5:$AD$8</definedName>
    <definedName name="良縁米永久">'data '!$AB$5:$AB$6</definedName>
    <definedName name="良縁米吉兆">'data '!$Z$5:$Z$6</definedName>
    <definedName name="良縁米錦">'data '!$AC$5:$AC$6</definedName>
    <definedName name="良縁米宝来">'data '!$AA$5:$AA$6</definedName>
    <definedName name="良縁米恋">'data '!$DO$5:$DO$14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X39" i="7" l="1"/>
  <c r="BX38" i="7"/>
  <c r="BX37" i="7"/>
  <c r="BX36" i="7"/>
  <c r="BX35" i="7"/>
  <c r="BX34" i="7"/>
  <c r="BX33" i="7"/>
  <c r="BX32" i="7"/>
  <c r="BX31" i="7"/>
  <c r="BX30" i="7"/>
  <c r="BX29" i="7"/>
  <c r="BX28" i="7"/>
  <c r="BX27" i="7"/>
  <c r="BX26" i="7"/>
  <c r="BX25" i="7"/>
  <c r="BX24" i="7"/>
  <c r="BX23" i="7"/>
  <c r="BX22" i="7"/>
  <c r="BX21" i="7"/>
  <c r="BX20" i="7"/>
  <c r="CZ20" i="7" l="1"/>
  <c r="ET20" i="7" s="1"/>
  <c r="P13" i="8"/>
  <c r="P14" i="8"/>
  <c r="P15" i="8"/>
  <c r="P16" i="8"/>
  <c r="P17" i="8"/>
  <c r="P18" i="8"/>
  <c r="P19" i="8"/>
  <c r="P20" i="8"/>
  <c r="P21" i="8"/>
  <c r="P22" i="8"/>
  <c r="P23" i="8"/>
  <c r="N28" i="8"/>
  <c r="CZ21" i="7"/>
  <c r="ET21" i="7" s="1"/>
  <c r="CZ22" i="7"/>
  <c r="ET22" i="7" s="1"/>
  <c r="CZ39" i="7"/>
  <c r="ET39" i="7" s="1"/>
  <c r="CZ38" i="7"/>
  <c r="ET38" i="7" s="1"/>
  <c r="CZ37" i="7"/>
  <c r="ET37" i="7" s="1"/>
  <c r="CZ36" i="7"/>
  <c r="ET36" i="7" s="1"/>
  <c r="CZ35" i="7"/>
  <c r="ET35" i="7" s="1"/>
  <c r="CZ34" i="7"/>
  <c r="ET34" i="7" s="1"/>
  <c r="CZ33" i="7"/>
  <c r="ET33" i="7" s="1"/>
  <c r="CZ32" i="7"/>
  <c r="ET32" i="7" s="1"/>
  <c r="CZ31" i="7"/>
  <c r="ET31" i="7" s="1"/>
  <c r="CZ30" i="7"/>
  <c r="ET30" i="7" s="1"/>
  <c r="CZ29" i="7"/>
  <c r="ET29" i="7" s="1"/>
  <c r="CZ28" i="7"/>
  <c r="ET28" i="7" s="1"/>
  <c r="CZ27" i="7"/>
  <c r="ET27" i="7" s="1"/>
  <c r="CZ26" i="7"/>
  <c r="ET26" i="7" s="1"/>
  <c r="CZ25" i="7"/>
  <c r="ET25" i="7" s="1"/>
  <c r="CZ24" i="7"/>
  <c r="ET24" i="7" s="1"/>
  <c r="CZ23" i="7"/>
  <c r="ET23" i="7" s="1"/>
  <c r="CX7" i="7"/>
  <c r="DX39" i="7"/>
  <c r="DO39" i="7"/>
  <c r="DP39" i="7" s="1"/>
  <c r="DN39" i="7"/>
  <c r="DF39" i="7"/>
  <c r="DX38" i="7"/>
  <c r="DO38" i="7"/>
  <c r="DQ38" i="7" s="1"/>
  <c r="DN38" i="7"/>
  <c r="DF38" i="7"/>
  <c r="DX37" i="7"/>
  <c r="DO37" i="7"/>
  <c r="DP37" i="7" s="1"/>
  <c r="DN37" i="7"/>
  <c r="DF37" i="7"/>
  <c r="DX36" i="7"/>
  <c r="DO36" i="7"/>
  <c r="DQ36" i="7" s="1"/>
  <c r="DN36" i="7"/>
  <c r="DF36" i="7"/>
  <c r="DX35" i="7"/>
  <c r="DO35" i="7"/>
  <c r="DQ35" i="7" s="1"/>
  <c r="DN35" i="7"/>
  <c r="DF35" i="7"/>
  <c r="DX34" i="7"/>
  <c r="DO34" i="7"/>
  <c r="DQ34" i="7" s="1"/>
  <c r="DN34" i="7"/>
  <c r="DF34" i="7"/>
  <c r="DX33" i="7"/>
  <c r="DO33" i="7"/>
  <c r="DP33" i="7" s="1"/>
  <c r="DN33" i="7"/>
  <c r="DF33" i="7"/>
  <c r="DX32" i="7"/>
  <c r="DO32" i="7"/>
  <c r="DQ32" i="7" s="1"/>
  <c r="DN32" i="7"/>
  <c r="DF32" i="7"/>
  <c r="DX31" i="7"/>
  <c r="DO31" i="7"/>
  <c r="DQ31" i="7" s="1"/>
  <c r="DN31" i="7"/>
  <c r="DF31" i="7"/>
  <c r="DX30" i="7"/>
  <c r="DO30" i="7"/>
  <c r="DQ30" i="7" s="1"/>
  <c r="DN30" i="7"/>
  <c r="DF30" i="7"/>
  <c r="DX29" i="7"/>
  <c r="DO29" i="7"/>
  <c r="DP29" i="7" s="1"/>
  <c r="DN29" i="7"/>
  <c r="DF29" i="7"/>
  <c r="DX28" i="7"/>
  <c r="DO28" i="7"/>
  <c r="DQ28" i="7" s="1"/>
  <c r="DN28" i="7"/>
  <c r="DF28" i="7"/>
  <c r="DX27" i="7"/>
  <c r="DO27" i="7"/>
  <c r="DQ27" i="7" s="1"/>
  <c r="DN27" i="7"/>
  <c r="DF27" i="7"/>
  <c r="DX26" i="7"/>
  <c r="DO26" i="7"/>
  <c r="DP26" i="7" s="1"/>
  <c r="DN26" i="7"/>
  <c r="DF26" i="7"/>
  <c r="DX25" i="7"/>
  <c r="DO25" i="7"/>
  <c r="DP25" i="7" s="1"/>
  <c r="DN25" i="7"/>
  <c r="DF25" i="7"/>
  <c r="DX24" i="7"/>
  <c r="DO24" i="7"/>
  <c r="DP24" i="7" s="1"/>
  <c r="DN24" i="7"/>
  <c r="DF24" i="7"/>
  <c r="DX23" i="7"/>
  <c r="DO23" i="7"/>
  <c r="DQ23" i="7" s="1"/>
  <c r="DN23" i="7"/>
  <c r="DF23" i="7"/>
  <c r="DX22" i="7"/>
  <c r="DO22" i="7"/>
  <c r="DQ22" i="7" s="1"/>
  <c r="DN22" i="7"/>
  <c r="DF22" i="7"/>
  <c r="DX20" i="7"/>
  <c r="DO20" i="7"/>
  <c r="DP20" i="7" s="1"/>
  <c r="DN20" i="7"/>
  <c r="DF20" i="7"/>
  <c r="DX19" i="7"/>
  <c r="DO19" i="7"/>
  <c r="DP19" i="7" s="1"/>
  <c r="DN19" i="7"/>
  <c r="DP36" i="7"/>
  <c r="DQ24" i="7" l="1"/>
  <c r="DM19" i="7"/>
  <c r="DQ20" i="7"/>
  <c r="DP38" i="7"/>
  <c r="DQ29" i="7"/>
  <c r="DP22" i="7"/>
  <c r="DP32" i="7"/>
  <c r="DQ39" i="7"/>
  <c r="DP28" i="7"/>
  <c r="DQ25" i="7"/>
  <c r="DQ19" i="7"/>
  <c r="CI6" i="7"/>
  <c r="CI7" i="7"/>
  <c r="DQ37" i="7"/>
  <c r="DP23" i="7"/>
  <c r="DQ26" i="7"/>
  <c r="DP34" i="7"/>
  <c r="DP31" i="7"/>
  <c r="DQ33" i="7"/>
  <c r="DP30" i="7"/>
  <c r="DP27" i="7"/>
  <c r="DP35" i="7"/>
  <c r="CI5" i="7" l="1"/>
</calcChain>
</file>

<file path=xl/sharedStrings.xml><?xml version="1.0" encoding="utf-8"?>
<sst xmlns="http://schemas.openxmlformats.org/spreadsheetml/2006/main" count="2744" uniqueCount="1409">
  <si>
    <t>ご住所</t>
    <rPh sb="1" eb="3">
      <t>ジュウショ</t>
    </rPh>
    <phoneticPr fontId="2"/>
  </si>
  <si>
    <t>TEL</t>
    <phoneticPr fontId="2"/>
  </si>
  <si>
    <t>柄</t>
    <rPh sb="0" eb="1">
      <t>ガラ</t>
    </rPh>
    <phoneticPr fontId="2"/>
  </si>
  <si>
    <t>お届け先様のお名前</t>
    <rPh sb="1" eb="2">
      <t>トド</t>
    </rPh>
    <rPh sb="3" eb="4">
      <t>サキ</t>
    </rPh>
    <rPh sb="4" eb="5">
      <t>サマ</t>
    </rPh>
    <rPh sb="7" eb="9">
      <t>ナマエ</t>
    </rPh>
    <phoneticPr fontId="2"/>
  </si>
  <si>
    <t>送料</t>
    <rPh sb="0" eb="2">
      <t>ソウリョウ</t>
    </rPh>
    <phoneticPr fontId="2"/>
  </si>
  <si>
    <t>例</t>
    <rPh sb="0" eb="1">
      <t>レイ</t>
    </rPh>
    <phoneticPr fontId="2"/>
  </si>
  <si>
    <t>お名前</t>
    <rPh sb="1" eb="3">
      <t>ナマエ</t>
    </rPh>
    <phoneticPr fontId="2"/>
  </si>
  <si>
    <t>配達希望時間</t>
    <rPh sb="0" eb="2">
      <t>ハイタツ</t>
    </rPh>
    <rPh sb="2" eb="4">
      <t>キボウ</t>
    </rPh>
    <rPh sb="4" eb="6">
      <t>ジカン</t>
    </rPh>
    <phoneticPr fontId="2"/>
  </si>
  <si>
    <t>華かざり「寿」</t>
    <rPh sb="0" eb="1">
      <t>ハナ</t>
    </rPh>
    <rPh sb="5" eb="6">
      <t>コトブキ</t>
    </rPh>
    <phoneticPr fontId="2"/>
  </si>
  <si>
    <t>華かざり「祝」</t>
    <rPh sb="0" eb="1">
      <t>ハナ</t>
    </rPh>
    <rPh sb="5" eb="6">
      <t>イワ</t>
    </rPh>
    <phoneticPr fontId="2"/>
  </si>
  <si>
    <t>献上米</t>
    <rPh sb="0" eb="2">
      <t>ケンジョウ</t>
    </rPh>
    <rPh sb="2" eb="3">
      <t>マイ</t>
    </rPh>
    <phoneticPr fontId="2"/>
  </si>
  <si>
    <t>十二単シリーズ</t>
    <rPh sb="0" eb="3">
      <t>ジュウニヒトエ</t>
    </rPh>
    <phoneticPr fontId="2"/>
  </si>
  <si>
    <t>良縁米シリーズ</t>
    <rPh sb="0" eb="2">
      <t>リョウエン</t>
    </rPh>
    <rPh sb="2" eb="3">
      <t>マイ</t>
    </rPh>
    <phoneticPr fontId="2"/>
  </si>
  <si>
    <t>祇園囃子</t>
    <rPh sb="0" eb="2">
      <t>ギオン</t>
    </rPh>
    <rPh sb="2" eb="4">
      <t>ハヤシ</t>
    </rPh>
    <phoneticPr fontId="2"/>
  </si>
  <si>
    <t>十二単 詰合せ</t>
    <rPh sb="0" eb="3">
      <t>ジュウニヒトエ</t>
    </rPh>
    <phoneticPr fontId="2"/>
  </si>
  <si>
    <t>京御膳 詰合せ</t>
    <rPh sb="0" eb="3">
      <t>キョウゴゼン</t>
    </rPh>
    <rPh sb="4" eb="6">
      <t>ツメアワ</t>
    </rPh>
    <phoneticPr fontId="2"/>
  </si>
  <si>
    <t>米料亭ギフト詰合せ</t>
    <rPh sb="0" eb="3">
      <t>コメリョウテイ</t>
    </rPh>
    <rPh sb="6" eb="8">
      <t>ツメアワ</t>
    </rPh>
    <phoneticPr fontId="2"/>
  </si>
  <si>
    <t>十二単詰合せ&lt;3合&gt;</t>
    <rPh sb="0" eb="3">
      <t>ジュウニヒトエ</t>
    </rPh>
    <rPh sb="8" eb="9">
      <t>ゴウ</t>
    </rPh>
    <phoneticPr fontId="2"/>
  </si>
  <si>
    <t>kb30</t>
    <phoneticPr fontId="2"/>
  </si>
  <si>
    <t>クレジットカード※先払</t>
    <rPh sb="9" eb="10">
      <t>サキ</t>
    </rPh>
    <rPh sb="10" eb="11">
      <t>バラ</t>
    </rPh>
    <phoneticPr fontId="2"/>
  </si>
  <si>
    <t>商品代金</t>
    <rPh sb="0" eb="2">
      <t>ショウヒン</t>
    </rPh>
    <rPh sb="2" eb="4">
      <t>ダイキン</t>
    </rPh>
    <phoneticPr fontId="2"/>
  </si>
  <si>
    <t>午前中</t>
    <rPh sb="0" eb="3">
      <t>ゴゼンチュウ</t>
    </rPh>
    <phoneticPr fontId="2"/>
  </si>
  <si>
    <t>14時-16時</t>
    <rPh sb="2" eb="3">
      <t>ジ</t>
    </rPh>
    <rPh sb="6" eb="7">
      <t>ジ</t>
    </rPh>
    <phoneticPr fontId="2"/>
  </si>
  <si>
    <t>16時-18時</t>
    <rPh sb="2" eb="3">
      <t>ジ</t>
    </rPh>
    <rPh sb="6" eb="7">
      <t>ジ</t>
    </rPh>
    <phoneticPr fontId="2"/>
  </si>
  <si>
    <t>指定無し</t>
    <rPh sb="0" eb="2">
      <t>シテイ</t>
    </rPh>
    <rPh sb="2" eb="3">
      <t>ナシ</t>
    </rPh>
    <phoneticPr fontId="2"/>
  </si>
  <si>
    <t>list2（箱色用）</t>
    <rPh sb="6" eb="7">
      <t>ハコ</t>
    </rPh>
    <rPh sb="7" eb="8">
      <t>イロ</t>
    </rPh>
    <rPh sb="8" eb="9">
      <t>ヨウ</t>
    </rPh>
    <phoneticPr fontId="2"/>
  </si>
  <si>
    <t>list.1（vlook用）</t>
    <rPh sb="12" eb="13">
      <t>ヨウ</t>
    </rPh>
    <phoneticPr fontId="2"/>
  </si>
  <si>
    <t>支払用</t>
    <rPh sb="0" eb="3">
      <t>シハライヨウ</t>
    </rPh>
    <phoneticPr fontId="2"/>
  </si>
  <si>
    <t>鯉</t>
    <rPh sb="0" eb="1">
      <t>コイ</t>
    </rPh>
    <phoneticPr fontId="2"/>
  </si>
  <si>
    <t>稲穂</t>
    <rPh sb="0" eb="2">
      <t>イナホ</t>
    </rPh>
    <phoneticPr fontId="2"/>
  </si>
  <si>
    <t>十二単満開</t>
    <rPh sb="0" eb="3">
      <t>ジュウニヒトエ</t>
    </rPh>
    <rPh sb="3" eb="5">
      <t>マンカイ</t>
    </rPh>
    <phoneticPr fontId="2"/>
  </si>
  <si>
    <t>十二単満開お米券付</t>
    <rPh sb="0" eb="3">
      <t>ジュウニヒトエ</t>
    </rPh>
    <rPh sb="3" eb="5">
      <t>マンカイ</t>
    </rPh>
    <rPh sb="6" eb="8">
      <t>コメケン</t>
    </rPh>
    <rPh sb="8" eb="9">
      <t>ツ</t>
    </rPh>
    <phoneticPr fontId="2"/>
  </si>
  <si>
    <t>良縁米吉兆</t>
    <rPh sb="0" eb="2">
      <t>リョウエン</t>
    </rPh>
    <rPh sb="2" eb="3">
      <t>マイ</t>
    </rPh>
    <rPh sb="3" eb="5">
      <t>キッチョウ</t>
    </rPh>
    <phoneticPr fontId="2"/>
  </si>
  <si>
    <t>良縁米宝来</t>
    <rPh sb="3" eb="5">
      <t>ホウライ</t>
    </rPh>
    <phoneticPr fontId="2"/>
  </si>
  <si>
    <t>良縁米永久</t>
    <rPh sb="3" eb="5">
      <t>トワ</t>
    </rPh>
    <phoneticPr fontId="2"/>
  </si>
  <si>
    <t>良縁米錦</t>
    <rPh sb="3" eb="4">
      <t>ニシキ</t>
    </rPh>
    <phoneticPr fontId="2"/>
  </si>
  <si>
    <t>良縁米愛</t>
    <rPh sb="3" eb="4">
      <t>アイ</t>
    </rPh>
    <phoneticPr fontId="2"/>
  </si>
  <si>
    <t>祇園囃子東山</t>
    <rPh sb="4" eb="6">
      <t>ヒガシヤマ</t>
    </rPh>
    <phoneticPr fontId="2"/>
  </si>
  <si>
    <t>祇園囃子嵐山</t>
    <rPh sb="4" eb="6">
      <t>アラシヤマ</t>
    </rPh>
    <phoneticPr fontId="2"/>
  </si>
  <si>
    <t>祇園囃子萬才</t>
    <rPh sb="4" eb="5">
      <t>ヨロズ</t>
    </rPh>
    <rPh sb="5" eb="6">
      <t>サイ</t>
    </rPh>
    <phoneticPr fontId="2"/>
  </si>
  <si>
    <t>祇園囃子巴</t>
    <rPh sb="4" eb="5">
      <t>トモエ</t>
    </rPh>
    <phoneticPr fontId="2"/>
  </si>
  <si>
    <t>祇園囃子白山</t>
    <rPh sb="4" eb="6">
      <t>ハクサン</t>
    </rPh>
    <phoneticPr fontId="2"/>
  </si>
  <si>
    <t>祇園囃子神楽</t>
    <rPh sb="4" eb="6">
      <t>カグラ</t>
    </rPh>
    <phoneticPr fontId="2"/>
  </si>
  <si>
    <t>祇園囃子四季</t>
    <rPh sb="4" eb="6">
      <t>シキ</t>
    </rPh>
    <phoneticPr fontId="2"/>
  </si>
  <si>
    <t>祇園囃子唐子</t>
    <rPh sb="4" eb="6">
      <t>カラコ</t>
    </rPh>
    <phoneticPr fontId="2"/>
  </si>
  <si>
    <t>祇園囃子初音</t>
    <rPh sb="4" eb="6">
      <t>ハツネ</t>
    </rPh>
    <phoneticPr fontId="2"/>
  </si>
  <si>
    <t>祇園囃子翁霞5kg</t>
    <rPh sb="4" eb="5">
      <t>オキナ</t>
    </rPh>
    <rPh sb="5" eb="6">
      <t>カスミ</t>
    </rPh>
    <phoneticPr fontId="2"/>
  </si>
  <si>
    <t>祇園囃子翁霞3kg</t>
    <rPh sb="4" eb="5">
      <t>オキナ</t>
    </rPh>
    <rPh sb="5" eb="6">
      <t>カスミ</t>
    </rPh>
    <phoneticPr fontId="2"/>
  </si>
  <si>
    <t>十二単平安</t>
    <rPh sb="3" eb="5">
      <t>ヘイアン</t>
    </rPh>
    <phoneticPr fontId="2"/>
  </si>
  <si>
    <t>十二単伏見</t>
    <rPh sb="3" eb="5">
      <t>フシミ</t>
    </rPh>
    <phoneticPr fontId="2"/>
  </si>
  <si>
    <t>十二単醍醐</t>
    <rPh sb="3" eb="5">
      <t>ダイゴ</t>
    </rPh>
    <phoneticPr fontId="2"/>
  </si>
  <si>
    <t>十二単嵯峨</t>
    <rPh sb="3" eb="5">
      <t>サガ</t>
    </rPh>
    <phoneticPr fontId="2"/>
  </si>
  <si>
    <t>十二単室町</t>
    <rPh sb="3" eb="5">
      <t>ムロマチ</t>
    </rPh>
    <phoneticPr fontId="2"/>
  </si>
  <si>
    <t>十二単鞍馬</t>
    <rPh sb="3" eb="5">
      <t>クラマ</t>
    </rPh>
    <phoneticPr fontId="2"/>
  </si>
  <si>
    <t>十二単貴船</t>
    <rPh sb="3" eb="5">
      <t>キブネ</t>
    </rPh>
    <phoneticPr fontId="2"/>
  </si>
  <si>
    <t>京御膳むすび葵</t>
    <rPh sb="6" eb="7">
      <t>アオイ</t>
    </rPh>
    <phoneticPr fontId="2"/>
  </si>
  <si>
    <t>京御膳むすび藤</t>
    <rPh sb="6" eb="7">
      <t>フジ</t>
    </rPh>
    <phoneticPr fontId="2"/>
  </si>
  <si>
    <t>京御膳むすび桐</t>
    <rPh sb="6" eb="7">
      <t>キリ</t>
    </rPh>
    <phoneticPr fontId="2"/>
  </si>
  <si>
    <t>京御膳茶漬け梅</t>
    <rPh sb="3" eb="5">
      <t>チャヅ</t>
    </rPh>
    <rPh sb="6" eb="7">
      <t>ウメ</t>
    </rPh>
    <phoneticPr fontId="2"/>
  </si>
  <si>
    <t>京御膳茶漬け竹</t>
    <rPh sb="3" eb="5">
      <t>チャヅ</t>
    </rPh>
    <rPh sb="6" eb="7">
      <t>タケ</t>
    </rPh>
    <phoneticPr fontId="2"/>
  </si>
  <si>
    <t>京御膳茶漬け松</t>
    <rPh sb="3" eb="5">
      <t>チャヅ</t>
    </rPh>
    <rPh sb="6" eb="7">
      <t>マツ</t>
    </rPh>
    <phoneticPr fontId="2"/>
  </si>
  <si>
    <t>京御膳炊き込み桜</t>
    <rPh sb="3" eb="4">
      <t>タ</t>
    </rPh>
    <rPh sb="5" eb="6">
      <t>コ</t>
    </rPh>
    <rPh sb="7" eb="8">
      <t>サクラ</t>
    </rPh>
    <phoneticPr fontId="2"/>
  </si>
  <si>
    <t>京御膳炊き込み桃</t>
    <rPh sb="3" eb="4">
      <t>タ</t>
    </rPh>
    <rPh sb="5" eb="6">
      <t>コ</t>
    </rPh>
    <rPh sb="7" eb="8">
      <t>モモ</t>
    </rPh>
    <phoneticPr fontId="2"/>
  </si>
  <si>
    <t>京御膳炊き込み蘭</t>
    <rPh sb="3" eb="4">
      <t>タ</t>
    </rPh>
    <rPh sb="5" eb="6">
      <t>コ</t>
    </rPh>
    <rPh sb="7" eb="8">
      <t>ラン</t>
    </rPh>
    <phoneticPr fontId="2"/>
  </si>
  <si>
    <t>米料亭高瀬</t>
    <rPh sb="3" eb="5">
      <t>タカセ</t>
    </rPh>
    <phoneticPr fontId="2"/>
  </si>
  <si>
    <t>米料亭花見</t>
    <rPh sb="3" eb="5">
      <t>ハナミ</t>
    </rPh>
    <phoneticPr fontId="2"/>
  </si>
  <si>
    <t>米料亭宮川</t>
    <rPh sb="3" eb="5">
      <t>ミヤガワ</t>
    </rPh>
    <phoneticPr fontId="2"/>
  </si>
  <si>
    <t>米料亭四条</t>
    <rPh sb="3" eb="5">
      <t>シジョウ</t>
    </rPh>
    <phoneticPr fontId="2"/>
  </si>
  <si>
    <t>米料亭白川</t>
    <rPh sb="3" eb="5">
      <t>シラカワ</t>
    </rPh>
    <phoneticPr fontId="2"/>
  </si>
  <si>
    <t>米料亭円山</t>
    <rPh sb="3" eb="5">
      <t>マルヤマ</t>
    </rPh>
    <phoneticPr fontId="2"/>
  </si>
  <si>
    <t>米料亭清水</t>
    <rPh sb="3" eb="5">
      <t>キヨミズ</t>
    </rPh>
    <phoneticPr fontId="2"/>
  </si>
  <si>
    <t>米料亭八坂</t>
    <rPh sb="3" eb="5">
      <t>ヤサカ</t>
    </rPh>
    <phoneticPr fontId="2"/>
  </si>
  <si>
    <t>米料亭祇園</t>
    <rPh sb="3" eb="5">
      <t>ギオン</t>
    </rPh>
    <phoneticPr fontId="2"/>
  </si>
  <si>
    <t>十二単詰合せ御室</t>
    <rPh sb="6" eb="8">
      <t>オムロ</t>
    </rPh>
    <phoneticPr fontId="2"/>
  </si>
  <si>
    <t>十二単詰合せ衣笠</t>
    <rPh sb="6" eb="8">
      <t>キヌガサ</t>
    </rPh>
    <phoneticPr fontId="2"/>
  </si>
  <si>
    <t>十二単詰合せ千鳥</t>
    <rPh sb="6" eb="8">
      <t>チドリ</t>
    </rPh>
    <phoneticPr fontId="2"/>
  </si>
  <si>
    <t>商品名</t>
    <rPh sb="0" eb="2">
      <t>ショウヒン</t>
    </rPh>
    <rPh sb="2" eb="3">
      <t>メイ</t>
    </rPh>
    <phoneticPr fontId="2"/>
  </si>
  <si>
    <t>希望無</t>
    <rPh sb="0" eb="2">
      <t>キボウ</t>
    </rPh>
    <rPh sb="2" eb="3">
      <t>ナシ</t>
    </rPh>
    <phoneticPr fontId="2"/>
  </si>
  <si>
    <t>写真</t>
    <rPh sb="0" eb="2">
      <t>シャシン</t>
    </rPh>
    <phoneticPr fontId="2"/>
  </si>
  <si>
    <t>写真（メールで送る）</t>
    <rPh sb="0" eb="2">
      <t>シャシン</t>
    </rPh>
    <rPh sb="7" eb="8">
      <t>オク</t>
    </rPh>
    <phoneticPr fontId="2"/>
  </si>
  <si>
    <t>写真（郵送する）</t>
    <rPh sb="0" eb="2">
      <t>シャシン</t>
    </rPh>
    <rPh sb="3" eb="5">
      <t>ユウソウ</t>
    </rPh>
    <phoneticPr fontId="2"/>
  </si>
  <si>
    <t>手紙（郵送する）</t>
    <rPh sb="0" eb="2">
      <t>テガミ</t>
    </rPh>
    <rPh sb="3" eb="5">
      <t>ユウソウ</t>
    </rPh>
    <phoneticPr fontId="2"/>
  </si>
  <si>
    <t>岡山県</t>
    <rPh sb="0" eb="3">
      <t>オカヤマケン</t>
    </rPh>
    <phoneticPr fontId="2"/>
  </si>
  <si>
    <t>広島県</t>
    <rPh sb="0" eb="3">
      <t>ヒロシマケン</t>
    </rPh>
    <phoneticPr fontId="2"/>
  </si>
  <si>
    <t>山口県</t>
    <rPh sb="0" eb="3">
      <t>ヤマグチケン</t>
    </rPh>
    <phoneticPr fontId="2"/>
  </si>
  <si>
    <t>郵便番号</t>
    <rPh sb="0" eb="4">
      <t>ユウビンバンゴウ</t>
    </rPh>
    <phoneticPr fontId="2"/>
  </si>
  <si>
    <t>有料オプション</t>
    <rPh sb="0" eb="2">
      <t>ユウリョウ</t>
    </rPh>
    <phoneticPr fontId="2"/>
  </si>
  <si>
    <t>不要</t>
    <rPh sb="0" eb="2">
      <t>フヨウ</t>
    </rPh>
    <phoneticPr fontId="2"/>
  </si>
  <si>
    <t>写真（メール）・手紙（郵送）　両方</t>
    <rPh sb="0" eb="2">
      <t>シャシン</t>
    </rPh>
    <rPh sb="8" eb="10">
      <t>テガミ</t>
    </rPh>
    <rPh sb="11" eb="13">
      <t>ユウソウ</t>
    </rPh>
    <rPh sb="15" eb="17">
      <t>リョウホウ</t>
    </rPh>
    <phoneticPr fontId="2"/>
  </si>
  <si>
    <t>写真（郵送）・手紙（郵送）　両方</t>
    <rPh sb="0" eb="2">
      <t>シャシン</t>
    </rPh>
    <rPh sb="3" eb="5">
      <t>ユウソウ</t>
    </rPh>
    <rPh sb="7" eb="9">
      <t>テガミ</t>
    </rPh>
    <rPh sb="10" eb="12">
      <t>ユウソウ</t>
    </rPh>
    <rPh sb="14" eb="16">
      <t>リョウホウ</t>
    </rPh>
    <phoneticPr fontId="2"/>
  </si>
  <si>
    <t>風呂敷</t>
    <rPh sb="0" eb="3">
      <t>フロシキ</t>
    </rPh>
    <phoneticPr fontId="2"/>
  </si>
  <si>
    <t>沖縄</t>
    <rPh sb="0" eb="2">
      <t>オキナワ</t>
    </rPh>
    <phoneticPr fontId="2"/>
  </si>
  <si>
    <t>手提げ袋大</t>
    <rPh sb="0" eb="2">
      <t>テサ</t>
    </rPh>
    <rPh sb="3" eb="4">
      <t>フクロ</t>
    </rPh>
    <rPh sb="4" eb="5">
      <t>ダイ</t>
    </rPh>
    <phoneticPr fontId="2"/>
  </si>
  <si>
    <t>手提げ袋小</t>
    <rPh sb="0" eb="2">
      <t>テサ</t>
    </rPh>
    <rPh sb="3" eb="4">
      <t>フクロ</t>
    </rPh>
    <rPh sb="4" eb="5">
      <t>ショウ</t>
    </rPh>
    <phoneticPr fontId="2"/>
  </si>
  <si>
    <t>値返し用</t>
    <rPh sb="0" eb="1">
      <t>アタイ</t>
    </rPh>
    <rPh sb="1" eb="2">
      <t>カエ</t>
    </rPh>
    <rPh sb="3" eb="4">
      <t>ヨウ</t>
    </rPh>
    <phoneticPr fontId="2"/>
  </si>
  <si>
    <t>検索用商品名</t>
    <rPh sb="0" eb="3">
      <t>ケンサクヨウ</t>
    </rPh>
    <rPh sb="3" eb="6">
      <t>ショウヒンメイ</t>
    </rPh>
    <phoneticPr fontId="2"/>
  </si>
  <si>
    <t>風呂敷金額</t>
    <rPh sb="0" eb="3">
      <t>フロシキ</t>
    </rPh>
    <rPh sb="3" eb="5">
      <t>キンガク</t>
    </rPh>
    <phoneticPr fontId="2"/>
  </si>
  <si>
    <t>風呂種別</t>
    <rPh sb="0" eb="2">
      <t>フロ</t>
    </rPh>
    <rPh sb="2" eb="4">
      <t>シュベツ</t>
    </rPh>
    <phoneticPr fontId="2"/>
  </si>
  <si>
    <t>紫風呂敷(無料)</t>
    <rPh sb="0" eb="1">
      <t>ムラサキ</t>
    </rPh>
    <rPh sb="1" eb="4">
      <t>フロシキ</t>
    </rPh>
    <rPh sb="5" eb="7">
      <t>ムリョウ</t>
    </rPh>
    <phoneticPr fontId="2"/>
  </si>
  <si>
    <t>無</t>
    <rPh sb="0" eb="1">
      <t>ナ</t>
    </rPh>
    <phoneticPr fontId="2"/>
  </si>
  <si>
    <t>紫風呂敷</t>
    <rPh sb="0" eb="1">
      <t>ムラサキ</t>
    </rPh>
    <rPh sb="1" eb="4">
      <t>フロシキ</t>
    </rPh>
    <phoneticPr fontId="2"/>
  </si>
  <si>
    <t>風呂敷選択用</t>
    <rPh sb="0" eb="3">
      <t>フロシキ</t>
    </rPh>
    <rPh sb="3" eb="6">
      <t>センタクヨウ</t>
    </rPh>
    <phoneticPr fontId="2"/>
  </si>
  <si>
    <t>風呂敷検索ワード</t>
    <rPh sb="0" eb="3">
      <t>フロシキ</t>
    </rPh>
    <rPh sb="3" eb="5">
      <t>ケンサク</t>
    </rPh>
    <phoneticPr fontId="2"/>
  </si>
  <si>
    <t>風呂敷用</t>
    <rPh sb="0" eb="3">
      <t>フロシキ</t>
    </rPh>
    <rPh sb="3" eb="4">
      <t>ヨウ</t>
    </rPh>
    <phoneticPr fontId="2"/>
  </si>
  <si>
    <t>紫風呂敷(無料)</t>
    <rPh sb="5" eb="7">
      <t>ムリョウ</t>
    </rPh>
    <phoneticPr fontId="2"/>
  </si>
  <si>
    <t>No</t>
    <phoneticPr fontId="2"/>
  </si>
  <si>
    <t>十二単六分咲き</t>
    <rPh sb="3" eb="5">
      <t>ロクブ</t>
    </rPh>
    <rPh sb="5" eb="6">
      <t>サキ</t>
    </rPh>
    <phoneticPr fontId="2"/>
  </si>
  <si>
    <t>十二単五分咲き</t>
    <rPh sb="3" eb="5">
      <t>ゴブ</t>
    </rPh>
    <rPh sb="5" eb="6">
      <t>サキ</t>
    </rPh>
    <phoneticPr fontId="2"/>
  </si>
  <si>
    <t>十二単三分咲き</t>
    <rPh sb="3" eb="5">
      <t>サンブ</t>
    </rPh>
    <rPh sb="5" eb="6">
      <t>サキ</t>
    </rPh>
    <phoneticPr fontId="2"/>
  </si>
  <si>
    <t>十二単二分咲き</t>
    <rPh sb="3" eb="5">
      <t>ニブ</t>
    </rPh>
    <rPh sb="5" eb="6">
      <t>サキ</t>
    </rPh>
    <phoneticPr fontId="2"/>
  </si>
  <si>
    <t>お届け先住所
都道府県</t>
    <rPh sb="1" eb="2">
      <t>トド</t>
    </rPh>
    <rPh sb="3" eb="4">
      <t>サキ</t>
    </rPh>
    <rPh sb="4" eb="6">
      <t>ジュウショ</t>
    </rPh>
    <rPh sb="7" eb="11">
      <t>トドウフケン</t>
    </rPh>
    <phoneticPr fontId="2"/>
  </si>
  <si>
    <t>南天</t>
    <rPh sb="0" eb="2">
      <t>ナンテン</t>
    </rPh>
    <phoneticPr fontId="2"/>
  </si>
  <si>
    <t>寒椿</t>
    <rPh sb="0" eb="2">
      <t>カンツバキ</t>
    </rPh>
    <phoneticPr fontId="2"/>
  </si>
  <si>
    <t>梅</t>
    <rPh sb="0" eb="1">
      <t>ウメ</t>
    </rPh>
    <phoneticPr fontId="2"/>
  </si>
  <si>
    <t>紫風呂敷</t>
    <rPh sb="1" eb="4">
      <t>フロシキ</t>
    </rPh>
    <phoneticPr fontId="2"/>
  </si>
  <si>
    <t>十二単いろあそび</t>
    <rPh sb="0" eb="3">
      <t>ジュウニヒトエ</t>
    </rPh>
    <phoneticPr fontId="2"/>
  </si>
  <si>
    <t>手提げ袋ミニ</t>
    <rPh sb="0" eb="2">
      <t>テサ</t>
    </rPh>
    <rPh sb="3" eb="4">
      <t>フクロ</t>
    </rPh>
    <phoneticPr fontId="2"/>
  </si>
  <si>
    <t>bg03</t>
    <phoneticPr fontId="2"/>
  </si>
  <si>
    <t>OKOME BANZUKE SELECTION</t>
    <phoneticPr fontId="2"/>
  </si>
  <si>
    <t>十二単八分咲き</t>
    <rPh sb="0" eb="1">
      <t>ジュウ</t>
    </rPh>
    <rPh sb="1" eb="2">
      <t>ニ</t>
    </rPh>
    <rPh sb="2" eb="3">
      <t>ヒトエ</t>
    </rPh>
    <phoneticPr fontId="2"/>
  </si>
  <si>
    <t>紫風呂敷（1,296円）</t>
    <rPh sb="0" eb="1">
      <t>ムラサキ</t>
    </rPh>
    <phoneticPr fontId="2"/>
  </si>
  <si>
    <t>十二単偲三分</t>
    <phoneticPr fontId="2"/>
  </si>
  <si>
    <t>十二単偲六分</t>
    <phoneticPr fontId="2"/>
  </si>
  <si>
    <t>gi504shinobi</t>
    <phoneticPr fontId="2"/>
  </si>
  <si>
    <t>gi503shinobi</t>
    <phoneticPr fontId="2"/>
  </si>
  <si>
    <t>しのびけんじょうまい</t>
    <phoneticPr fontId="2"/>
  </si>
  <si>
    <t>紫風呂敷（無料）</t>
    <rPh sb="1" eb="4">
      <t>フロシキ</t>
    </rPh>
    <rPh sb="5" eb="7">
      <t>ムリョウ</t>
    </rPh>
    <phoneticPr fontId="2"/>
  </si>
  <si>
    <t>gi502shinobi</t>
    <phoneticPr fontId="2"/>
  </si>
  <si>
    <t>ke150shinobi</t>
    <phoneticPr fontId="2"/>
  </si>
  <si>
    <t>しのびはつね</t>
    <phoneticPr fontId="2"/>
  </si>
  <si>
    <t>偲びシリーズ</t>
    <rPh sb="0" eb="1">
      <t>シノ</t>
    </rPh>
    <phoneticPr fontId="2"/>
  </si>
  <si>
    <t>祇園囃子</t>
    <phoneticPr fontId="2"/>
  </si>
  <si>
    <t>シーゾナル</t>
    <phoneticPr fontId="2"/>
  </si>
  <si>
    <t>kt45</t>
    <phoneticPr fontId="2"/>
  </si>
  <si>
    <t>きてぃよぅちゃん</t>
    <phoneticPr fontId="2"/>
  </si>
  <si>
    <t>はろぅきてぃいろあそびむぅちゃん</t>
    <phoneticPr fontId="2"/>
  </si>
  <si>
    <t>祇園囃子桂</t>
    <phoneticPr fontId="2"/>
  </si>
  <si>
    <t>京の四季【全包装】税込30円</t>
  </si>
  <si>
    <t/>
  </si>
  <si>
    <t>ピンク【全包装】税込30円</t>
    <phoneticPr fontId="2"/>
  </si>
  <si>
    <t>蓮（法事）</t>
    <rPh sb="2" eb="4">
      <t>ホウジ</t>
    </rPh>
    <phoneticPr fontId="2"/>
  </si>
  <si>
    <t>百合（法事）</t>
    <rPh sb="0" eb="2">
      <t>ユリ</t>
    </rPh>
    <rPh sb="3" eb="5">
      <t>ホウジ</t>
    </rPh>
    <phoneticPr fontId="2"/>
  </si>
  <si>
    <t>十二単五分咲き冬</t>
    <rPh sb="7" eb="8">
      <t>フユ</t>
    </rPh>
    <phoneticPr fontId="2"/>
  </si>
  <si>
    <t>十二単六分咲き冬</t>
    <rPh sb="7" eb="8">
      <t>フユ</t>
    </rPh>
    <phoneticPr fontId="2"/>
  </si>
  <si>
    <t>十二単八分咲き冬</t>
    <rPh sb="7" eb="8">
      <t>フユ</t>
    </rPh>
    <phoneticPr fontId="2"/>
  </si>
  <si>
    <t>十二単満開冬</t>
    <rPh sb="5" eb="6">
      <t>フユ</t>
    </rPh>
    <phoneticPr fontId="2"/>
  </si>
  <si>
    <t>十二単満開春</t>
    <rPh sb="0" eb="3">
      <t>ジュウニヒトエ</t>
    </rPh>
    <rPh sb="3" eb="5">
      <t>マンカイ</t>
    </rPh>
    <rPh sb="5" eb="6">
      <t>ハル</t>
    </rPh>
    <phoneticPr fontId="2"/>
  </si>
  <si>
    <t>十二単八分咲き春</t>
    <rPh sb="0" eb="3">
      <t>ジュウニヒトエ</t>
    </rPh>
    <rPh sb="3" eb="5">
      <t>ハチブ</t>
    </rPh>
    <rPh sb="5" eb="6">
      <t>サ</t>
    </rPh>
    <rPh sb="7" eb="8">
      <t>ハル</t>
    </rPh>
    <phoneticPr fontId="2"/>
  </si>
  <si>
    <t>十二単六分咲き春</t>
    <rPh sb="0" eb="3">
      <t>ジュウニヒトエ</t>
    </rPh>
    <rPh sb="3" eb="5">
      <t>ロクブ</t>
    </rPh>
    <rPh sb="5" eb="6">
      <t>ザ</t>
    </rPh>
    <rPh sb="7" eb="8">
      <t>ハル</t>
    </rPh>
    <phoneticPr fontId="2"/>
  </si>
  <si>
    <t>十二単五分咲き春</t>
    <rPh sb="0" eb="3">
      <t>ジュウニヒトエ</t>
    </rPh>
    <rPh sb="3" eb="5">
      <t>ゴブ</t>
    </rPh>
    <rPh sb="5" eb="6">
      <t>サ</t>
    </rPh>
    <rPh sb="7" eb="8">
      <t>ハル</t>
    </rPh>
    <phoneticPr fontId="2"/>
  </si>
  <si>
    <t>十二単満開夏</t>
    <rPh sb="0" eb="3">
      <t>ジュウニヒトエ</t>
    </rPh>
    <rPh sb="3" eb="5">
      <t>マンカイ</t>
    </rPh>
    <phoneticPr fontId="2"/>
  </si>
  <si>
    <t>十二単八分咲き夏</t>
    <rPh sb="0" eb="3">
      <t>ジュウニヒトエ</t>
    </rPh>
    <rPh sb="3" eb="5">
      <t>ハチブ</t>
    </rPh>
    <rPh sb="5" eb="6">
      <t>サ</t>
    </rPh>
    <phoneticPr fontId="2"/>
  </si>
  <si>
    <t>十二単六分咲き夏</t>
    <rPh sb="0" eb="3">
      <t>ジュウニヒトエ</t>
    </rPh>
    <rPh sb="3" eb="5">
      <t>ロクブ</t>
    </rPh>
    <rPh sb="5" eb="6">
      <t>ザ</t>
    </rPh>
    <phoneticPr fontId="2"/>
  </si>
  <si>
    <t>十二単五分咲き夏</t>
    <rPh sb="0" eb="3">
      <t>ジュウニヒトエ</t>
    </rPh>
    <rPh sb="3" eb="5">
      <t>ゴブ</t>
    </rPh>
    <rPh sb="5" eb="6">
      <t>サ</t>
    </rPh>
    <phoneticPr fontId="2"/>
  </si>
  <si>
    <t>十二単満開夏</t>
    <rPh sb="0" eb="3">
      <t>ジュウニヒトエ</t>
    </rPh>
    <rPh sb="3" eb="5">
      <t>マンカイ</t>
    </rPh>
    <rPh sb="5" eb="6">
      <t>ナツ</t>
    </rPh>
    <phoneticPr fontId="2"/>
  </si>
  <si>
    <t>十二単八分咲き夏</t>
    <rPh sb="3" eb="5">
      <t>ハチブ</t>
    </rPh>
    <rPh sb="5" eb="6">
      <t>サ</t>
    </rPh>
    <rPh sb="7" eb="8">
      <t>ナツ</t>
    </rPh>
    <phoneticPr fontId="2"/>
  </si>
  <si>
    <t>十二単六分咲き夏</t>
    <rPh sb="3" eb="5">
      <t>ロクブ</t>
    </rPh>
    <rPh sb="5" eb="6">
      <t>サキ</t>
    </rPh>
    <rPh sb="7" eb="8">
      <t>ナツ</t>
    </rPh>
    <phoneticPr fontId="2"/>
  </si>
  <si>
    <t>十二単五分咲き夏</t>
    <rPh sb="3" eb="5">
      <t>ゴブ</t>
    </rPh>
    <rPh sb="5" eb="6">
      <t>サキ</t>
    </rPh>
    <rPh sb="7" eb="8">
      <t>ナツ</t>
    </rPh>
    <phoneticPr fontId="2"/>
  </si>
  <si>
    <t>良縁米恋</t>
    <rPh sb="0" eb="2">
      <t>リョウエン</t>
    </rPh>
    <rPh sb="3" eb="4">
      <t>コイ</t>
    </rPh>
    <phoneticPr fontId="2"/>
  </si>
  <si>
    <t>良縁米恋</t>
    <rPh sb="0" eb="2">
      <t>リョウエン</t>
    </rPh>
    <phoneticPr fontId="2"/>
  </si>
  <si>
    <t>黒【帯包装】無料</t>
    <rPh sb="0" eb="1">
      <t>クロ</t>
    </rPh>
    <rPh sb="2" eb="3">
      <t>オビ</t>
    </rPh>
    <rPh sb="3" eb="5">
      <t>ホウソウ</t>
    </rPh>
    <phoneticPr fontId="5"/>
  </si>
  <si>
    <t>黒【帯包装】無料</t>
    <rPh sb="0" eb="1">
      <t>クロ</t>
    </rPh>
    <phoneticPr fontId="5"/>
  </si>
  <si>
    <t>桐箱【帯包装】無料</t>
    <rPh sb="0" eb="2">
      <t>キリバコ</t>
    </rPh>
    <phoneticPr fontId="5"/>
  </si>
  <si>
    <t>金【帯包装】無料</t>
    <rPh sb="0" eb="1">
      <t>キン</t>
    </rPh>
    <phoneticPr fontId="2"/>
  </si>
  <si>
    <t>青【帯包装】無料</t>
    <rPh sb="0" eb="1">
      <t>アオ</t>
    </rPh>
    <phoneticPr fontId="2"/>
  </si>
  <si>
    <t>赤【帯包装】無料</t>
    <rPh sb="0" eb="1">
      <t>アカ</t>
    </rPh>
    <phoneticPr fontId="5"/>
  </si>
  <si>
    <t>京の四季【帯包装】無料</t>
    <rPh sb="0" eb="1">
      <t>キョウ</t>
    </rPh>
    <rPh sb="2" eb="4">
      <t>シキ</t>
    </rPh>
    <phoneticPr fontId="2"/>
  </si>
  <si>
    <t>黒【帯包装】無料</t>
    <rPh sb="0" eb="1">
      <t>クロ</t>
    </rPh>
    <phoneticPr fontId="4"/>
  </si>
  <si>
    <t>ふゆまんかい</t>
    <phoneticPr fontId="2"/>
  </si>
  <si>
    <t>シーゾナル</t>
    <phoneticPr fontId="2"/>
  </si>
  <si>
    <t>jh50w</t>
    <phoneticPr fontId="2"/>
  </si>
  <si>
    <t>jh50-w</t>
    <phoneticPr fontId="2"/>
  </si>
  <si>
    <t>ふゆはちぶ</t>
    <phoneticPr fontId="2"/>
  </si>
  <si>
    <t>jh40w</t>
    <phoneticPr fontId="2"/>
  </si>
  <si>
    <t>jh40-w</t>
    <phoneticPr fontId="2"/>
  </si>
  <si>
    <t>ふゆろくぶ</t>
    <phoneticPr fontId="2"/>
  </si>
  <si>
    <t>シーゾナル</t>
    <phoneticPr fontId="2"/>
  </si>
  <si>
    <t>jh30w</t>
    <phoneticPr fontId="2"/>
  </si>
  <si>
    <t>jh30-w</t>
    <phoneticPr fontId="2"/>
  </si>
  <si>
    <t>ふゆごぶ</t>
    <phoneticPr fontId="2"/>
  </si>
  <si>
    <t>jh25w</t>
    <phoneticPr fontId="2"/>
  </si>
  <si>
    <t>jh25-w</t>
    <phoneticPr fontId="2"/>
  </si>
  <si>
    <t>はろぅきてぃいろあそびよぅちゃん</t>
    <phoneticPr fontId="2"/>
  </si>
  <si>
    <t>kt33</t>
    <phoneticPr fontId="2"/>
  </si>
  <si>
    <t>kt33</t>
    <phoneticPr fontId="2"/>
  </si>
  <si>
    <t>きてぃむぅちゃん</t>
    <phoneticPr fontId="2"/>
  </si>
  <si>
    <t>kt45</t>
    <phoneticPr fontId="2"/>
  </si>
  <si>
    <t>あきまんかい</t>
    <phoneticPr fontId="2"/>
  </si>
  <si>
    <t>シーゾナル</t>
    <phoneticPr fontId="2"/>
  </si>
  <si>
    <t>十二単満開秋</t>
    <phoneticPr fontId="2"/>
  </si>
  <si>
    <t>jh50f</t>
    <phoneticPr fontId="2"/>
  </si>
  <si>
    <t>jh50-f</t>
    <phoneticPr fontId="2"/>
  </si>
  <si>
    <t>あきはちぶ</t>
    <phoneticPr fontId="2"/>
  </si>
  <si>
    <t>十二単八分咲き秋</t>
    <phoneticPr fontId="2"/>
  </si>
  <si>
    <t>jh40f</t>
    <phoneticPr fontId="2"/>
  </si>
  <si>
    <t>jh40-f</t>
    <phoneticPr fontId="2"/>
  </si>
  <si>
    <t>あきろくぶ</t>
    <phoneticPr fontId="2"/>
  </si>
  <si>
    <t>十二単六分咲き秋</t>
    <phoneticPr fontId="2"/>
  </si>
  <si>
    <t>jh30f</t>
    <phoneticPr fontId="2"/>
  </si>
  <si>
    <t>jh30-f</t>
    <phoneticPr fontId="2"/>
  </si>
  <si>
    <t>あきごぶ</t>
    <phoneticPr fontId="2"/>
  </si>
  <si>
    <t>十二単五分咲き秋</t>
    <phoneticPr fontId="2"/>
  </si>
  <si>
    <t>jh25f</t>
    <phoneticPr fontId="2"/>
  </si>
  <si>
    <t>jh25-f</t>
    <phoneticPr fontId="2"/>
  </si>
  <si>
    <t>まつお</t>
    <phoneticPr fontId="2"/>
  </si>
  <si>
    <t>祇園囃子松尾</t>
    <phoneticPr fontId="2"/>
  </si>
  <si>
    <t>gt40</t>
    <phoneticPr fontId="2"/>
  </si>
  <si>
    <t>かつら</t>
    <phoneticPr fontId="2"/>
  </si>
  <si>
    <t>祇園囃子</t>
    <phoneticPr fontId="2"/>
  </si>
  <si>
    <t>gt30</t>
    <phoneticPr fontId="2"/>
  </si>
  <si>
    <t>献上米偲</t>
    <phoneticPr fontId="2"/>
  </si>
  <si>
    <t>ke150-shinobi</t>
    <phoneticPr fontId="2"/>
  </si>
  <si>
    <t>しのびはくさん</t>
    <phoneticPr fontId="2"/>
  </si>
  <si>
    <t>祇園囃子偲シリーズ白山</t>
    <phoneticPr fontId="2"/>
  </si>
  <si>
    <t>gi506shinobi</t>
    <phoneticPr fontId="2"/>
  </si>
  <si>
    <t>gi506-shinobi</t>
    <phoneticPr fontId="2"/>
  </si>
  <si>
    <t>しのびともえ</t>
    <phoneticPr fontId="2"/>
  </si>
  <si>
    <t>祇園囃子偲シリーズ巴</t>
    <phoneticPr fontId="2"/>
  </si>
  <si>
    <t>gi507shinobi</t>
    <phoneticPr fontId="2"/>
  </si>
  <si>
    <t>gi507-shinobi</t>
    <phoneticPr fontId="2"/>
  </si>
  <si>
    <t>しのびまんざい</t>
    <phoneticPr fontId="2"/>
  </si>
  <si>
    <t>祇園囃子偲シリーズ萬才</t>
    <phoneticPr fontId="2"/>
  </si>
  <si>
    <t>gi508shinobi</t>
    <phoneticPr fontId="2"/>
  </si>
  <si>
    <t>gi508-shinobi</t>
    <phoneticPr fontId="2"/>
  </si>
  <si>
    <t>祇園囃子偲シリーズ初音</t>
    <phoneticPr fontId="2"/>
  </si>
  <si>
    <t>gi502-shinobi</t>
    <phoneticPr fontId="2"/>
  </si>
  <si>
    <t>しのびからこ</t>
    <phoneticPr fontId="2"/>
  </si>
  <si>
    <t>祇園囃子偲シリーズ唐子</t>
    <phoneticPr fontId="2"/>
  </si>
  <si>
    <t>gi503shinobi</t>
    <phoneticPr fontId="2"/>
  </si>
  <si>
    <t>gi503-shinobi</t>
    <phoneticPr fontId="2"/>
  </si>
  <si>
    <t>しのびしき</t>
    <phoneticPr fontId="2"/>
  </si>
  <si>
    <t>祇園囃子偲シリーズ四季</t>
    <phoneticPr fontId="2"/>
  </si>
  <si>
    <t>gi504-shinobi</t>
    <phoneticPr fontId="2"/>
  </si>
  <si>
    <t>しのびかぐら</t>
    <phoneticPr fontId="2"/>
  </si>
  <si>
    <t>祇園囃子偲シリーズ神楽</t>
    <phoneticPr fontId="2"/>
  </si>
  <si>
    <t>gi505shinobi</t>
    <phoneticPr fontId="2"/>
  </si>
  <si>
    <t>gi505-shinobi</t>
    <phoneticPr fontId="2"/>
  </si>
  <si>
    <t>しのびおきな</t>
    <phoneticPr fontId="2"/>
  </si>
  <si>
    <t>祇園囃子偲シリーズ翁霞</t>
    <phoneticPr fontId="2"/>
  </si>
  <si>
    <t>gi501shinobi</t>
    <phoneticPr fontId="2"/>
  </si>
  <si>
    <t>gi501-shinobi</t>
    <phoneticPr fontId="2"/>
  </si>
  <si>
    <t>しのびまんかい</t>
    <phoneticPr fontId="2"/>
  </si>
  <si>
    <t>十二単偲満</t>
    <phoneticPr fontId="2"/>
  </si>
  <si>
    <t>jh50shinobi</t>
    <phoneticPr fontId="2"/>
  </si>
  <si>
    <t>jh50shinobi</t>
    <phoneticPr fontId="2"/>
  </si>
  <si>
    <t>しのびろくぶ</t>
    <phoneticPr fontId="2"/>
  </si>
  <si>
    <t>十二単偲六分</t>
    <phoneticPr fontId="2"/>
  </si>
  <si>
    <t>jh30shinobi</t>
    <phoneticPr fontId="2"/>
  </si>
  <si>
    <t>しのびごぶ</t>
    <phoneticPr fontId="2"/>
  </si>
  <si>
    <t>十二単偲五分</t>
    <phoneticPr fontId="2"/>
  </si>
  <si>
    <t>jh26shinobi</t>
    <phoneticPr fontId="2"/>
  </si>
  <si>
    <t>jh26shinobi</t>
    <phoneticPr fontId="2"/>
  </si>
  <si>
    <t>しのびさんぶ</t>
    <phoneticPr fontId="2"/>
  </si>
  <si>
    <t>十二単偲三分</t>
    <phoneticPr fontId="2"/>
  </si>
  <si>
    <t>jh15shinobi</t>
    <phoneticPr fontId="2"/>
  </si>
  <si>
    <t>しのびにぶ</t>
    <phoneticPr fontId="2"/>
  </si>
  <si>
    <t>十二単偲二分</t>
    <phoneticPr fontId="2"/>
  </si>
  <si>
    <t>jh12shinobi</t>
    <phoneticPr fontId="2"/>
  </si>
  <si>
    <t>jh12shinobi</t>
    <phoneticPr fontId="2"/>
  </si>
  <si>
    <t>おこめばんづけさんごう</t>
    <phoneticPr fontId="2"/>
  </si>
  <si>
    <t>OKOME BANZUKE SELECTION</t>
    <phoneticPr fontId="2"/>
  </si>
  <si>
    <t>OKOMEBANZUKESELECTION20133合セット</t>
    <phoneticPr fontId="2"/>
  </si>
  <si>
    <t>bs75</t>
    <phoneticPr fontId="2"/>
  </si>
  <si>
    <t>bs75</t>
    <phoneticPr fontId="2"/>
  </si>
  <si>
    <t>おこめばんづけにごう</t>
    <phoneticPr fontId="2"/>
  </si>
  <si>
    <t>OKOME BANZUKE SELECTION</t>
    <phoneticPr fontId="2"/>
  </si>
  <si>
    <t>OKOMEBANZUKESELECTION20132合セット</t>
    <phoneticPr fontId="2"/>
  </si>
  <si>
    <t>bs50</t>
    <phoneticPr fontId="2"/>
  </si>
  <si>
    <t>紫風呂敷（1,296円）</t>
    <phoneticPr fontId="2"/>
  </si>
  <si>
    <t>紫風呂敷（1,620円）</t>
    <phoneticPr fontId="2"/>
  </si>
  <si>
    <t>紫風呂敷（1,296円）</t>
    <phoneticPr fontId="2"/>
  </si>
  <si>
    <t>紫風呂敷（1,620円）</t>
    <phoneticPr fontId="2"/>
  </si>
  <si>
    <t>みに</t>
    <phoneticPr fontId="2"/>
  </si>
  <si>
    <t>bg０５</t>
    <phoneticPr fontId="2"/>
  </si>
  <si>
    <t>みぃちゃん</t>
    <phoneticPr fontId="2"/>
  </si>
  <si>
    <t>こい</t>
    <phoneticPr fontId="2"/>
  </si>
  <si>
    <t>ふゆまんかい</t>
    <phoneticPr fontId="2"/>
  </si>
  <si>
    <t>ふゆはちぶ</t>
    <phoneticPr fontId="2"/>
  </si>
  <si>
    <t>ふゆろくぶ</t>
    <phoneticPr fontId="2"/>
  </si>
  <si>
    <t>ふゆごぶ</t>
    <phoneticPr fontId="2"/>
  </si>
  <si>
    <t>きてぃよぅちゃん</t>
    <phoneticPr fontId="2"/>
  </si>
  <si>
    <t>きてぃむぅちゃん</t>
    <phoneticPr fontId="2"/>
  </si>
  <si>
    <t>あきまんかい</t>
    <phoneticPr fontId="2"/>
  </si>
  <si>
    <t>あきはちぶ</t>
    <phoneticPr fontId="2"/>
  </si>
  <si>
    <t>あきろくぶ</t>
    <phoneticPr fontId="2"/>
  </si>
  <si>
    <t>あきごぶ</t>
    <phoneticPr fontId="2"/>
  </si>
  <si>
    <t>まつお</t>
    <phoneticPr fontId="2"/>
  </si>
  <si>
    <t>かつら</t>
    <phoneticPr fontId="2"/>
  </si>
  <si>
    <t>しのびけんじょうまい</t>
    <phoneticPr fontId="2"/>
  </si>
  <si>
    <t>しのびはくさん</t>
    <phoneticPr fontId="2"/>
  </si>
  <si>
    <t>しのびともえ</t>
    <phoneticPr fontId="2"/>
  </si>
  <si>
    <t>しのびまんざい</t>
    <phoneticPr fontId="2"/>
  </si>
  <si>
    <t>しのびはつね</t>
    <phoneticPr fontId="2"/>
  </si>
  <si>
    <t>しのびからこ</t>
    <phoneticPr fontId="2"/>
  </si>
  <si>
    <t>しのびしき</t>
    <phoneticPr fontId="2"/>
  </si>
  <si>
    <t>しのびかぐら</t>
    <phoneticPr fontId="2"/>
  </si>
  <si>
    <t>しのびおきな</t>
    <phoneticPr fontId="2"/>
  </si>
  <si>
    <t>しのびまんかい</t>
    <phoneticPr fontId="2"/>
  </si>
  <si>
    <t>しのびろくぶ</t>
    <phoneticPr fontId="2"/>
  </si>
  <si>
    <t>しのびごぶ</t>
    <phoneticPr fontId="2"/>
  </si>
  <si>
    <t>しのびさんぶ</t>
    <phoneticPr fontId="2"/>
  </si>
  <si>
    <t>しのびにぶ</t>
    <phoneticPr fontId="2"/>
  </si>
  <si>
    <t>おこめばんづけさんごう</t>
    <phoneticPr fontId="2"/>
  </si>
  <si>
    <t>おこめばんづけにごう</t>
    <phoneticPr fontId="2"/>
  </si>
  <si>
    <t>ごぶなつ</t>
    <phoneticPr fontId="2"/>
  </si>
  <si>
    <t>ろくぶなつ</t>
    <phoneticPr fontId="2"/>
  </si>
  <si>
    <t>はちぶなつ</t>
    <phoneticPr fontId="2"/>
  </si>
  <si>
    <t>まんかいなつ</t>
    <phoneticPr fontId="2"/>
  </si>
  <si>
    <t>はるごぶ</t>
    <phoneticPr fontId="2"/>
  </si>
  <si>
    <t>はるろくぶ</t>
    <phoneticPr fontId="2"/>
  </si>
  <si>
    <t>はるはちぶ</t>
    <phoneticPr fontId="2"/>
  </si>
  <si>
    <t>はるまんかい</t>
    <phoneticPr fontId="2"/>
  </si>
  <si>
    <t>ひぃちゃん</t>
    <phoneticPr fontId="2"/>
  </si>
  <si>
    <t>ふぅちゃん</t>
    <phoneticPr fontId="2"/>
  </si>
  <si>
    <t>よぅちゃん</t>
    <phoneticPr fontId="2"/>
  </si>
  <si>
    <t>むぅちゃん</t>
    <phoneticPr fontId="2"/>
  </si>
  <si>
    <t>だい</t>
    <phoneticPr fontId="2"/>
  </si>
  <si>
    <t>しょう</t>
    <phoneticPr fontId="2"/>
  </si>
  <si>
    <t>はちぶ</t>
    <phoneticPr fontId="2"/>
  </si>
  <si>
    <t>たかお</t>
    <phoneticPr fontId="2"/>
  </si>
  <si>
    <t>きよたき</t>
    <phoneticPr fontId="2"/>
  </si>
  <si>
    <t>きぬがさ</t>
    <phoneticPr fontId="2"/>
  </si>
  <si>
    <t>おむろ</t>
    <phoneticPr fontId="2"/>
  </si>
  <si>
    <t>ぎおん</t>
    <phoneticPr fontId="2"/>
  </si>
  <si>
    <t>やさか</t>
    <phoneticPr fontId="2"/>
  </si>
  <si>
    <t>きよみず</t>
    <phoneticPr fontId="2"/>
  </si>
  <si>
    <t>えんざん</t>
    <phoneticPr fontId="2"/>
  </si>
  <si>
    <t>しらかわ</t>
    <phoneticPr fontId="2"/>
  </si>
  <si>
    <t>しじょう</t>
    <phoneticPr fontId="2"/>
  </si>
  <si>
    <t>みやがわ</t>
    <phoneticPr fontId="2"/>
  </si>
  <si>
    <t>はなみ</t>
    <phoneticPr fontId="2"/>
  </si>
  <si>
    <t>たかせ</t>
    <phoneticPr fontId="2"/>
  </si>
  <si>
    <t>らん</t>
    <phoneticPr fontId="2"/>
  </si>
  <si>
    <t>もも</t>
    <phoneticPr fontId="2"/>
  </si>
  <si>
    <t>さくら</t>
    <phoneticPr fontId="2"/>
  </si>
  <si>
    <t>まつ</t>
    <phoneticPr fontId="2"/>
  </si>
  <si>
    <t>たけ</t>
    <phoneticPr fontId="2"/>
  </si>
  <si>
    <t>うめ</t>
    <phoneticPr fontId="2"/>
  </si>
  <si>
    <t>きり</t>
    <phoneticPr fontId="2"/>
  </si>
  <si>
    <t>ふじ</t>
    <phoneticPr fontId="2"/>
  </si>
  <si>
    <t>あおい</t>
    <phoneticPr fontId="2"/>
  </si>
  <si>
    <t>きぶね</t>
    <phoneticPr fontId="2"/>
  </si>
  <si>
    <t>くらま</t>
    <phoneticPr fontId="2"/>
  </si>
  <si>
    <t>むろまち</t>
    <phoneticPr fontId="2"/>
  </si>
  <si>
    <t>さが</t>
    <phoneticPr fontId="2"/>
  </si>
  <si>
    <t>だいご</t>
    <phoneticPr fontId="2"/>
  </si>
  <si>
    <t>ふしみ</t>
    <phoneticPr fontId="2"/>
  </si>
  <si>
    <t>へいあん</t>
    <phoneticPr fontId="2"/>
  </si>
  <si>
    <t>おきなさん</t>
    <phoneticPr fontId="2"/>
  </si>
  <si>
    <t>おきなご</t>
    <phoneticPr fontId="2"/>
  </si>
  <si>
    <t>はつね</t>
    <phoneticPr fontId="2"/>
  </si>
  <si>
    <t>からこ</t>
    <phoneticPr fontId="2"/>
  </si>
  <si>
    <t>しき</t>
    <phoneticPr fontId="2"/>
  </si>
  <si>
    <t>かぐら</t>
    <phoneticPr fontId="2"/>
  </si>
  <si>
    <t>はくさん</t>
    <phoneticPr fontId="2"/>
  </si>
  <si>
    <t>ともえ</t>
    <phoneticPr fontId="2"/>
  </si>
  <si>
    <t>まんざい</t>
    <phoneticPr fontId="2"/>
  </si>
  <si>
    <t>あらしやま</t>
    <phoneticPr fontId="2"/>
  </si>
  <si>
    <t>ひがしやま</t>
    <phoneticPr fontId="2"/>
  </si>
  <si>
    <t>あい</t>
    <phoneticPr fontId="2"/>
  </si>
  <si>
    <t>にしき</t>
    <phoneticPr fontId="2"/>
  </si>
  <si>
    <t>とわ</t>
    <phoneticPr fontId="2"/>
  </si>
  <si>
    <t>ほうらい</t>
    <phoneticPr fontId="2"/>
  </si>
  <si>
    <t>きっちょう</t>
    <phoneticPr fontId="2"/>
  </si>
  <si>
    <t>にぶ</t>
    <phoneticPr fontId="2"/>
  </si>
  <si>
    <t>さんぶ</t>
    <phoneticPr fontId="2"/>
  </si>
  <si>
    <t>ごぶ</t>
    <phoneticPr fontId="2"/>
  </si>
  <si>
    <t>ろくぶ</t>
    <phoneticPr fontId="2"/>
  </si>
  <si>
    <t>まんかい</t>
    <phoneticPr fontId="2"/>
  </si>
  <si>
    <t>けんじょうまい</t>
    <phoneticPr fontId="2"/>
  </si>
  <si>
    <t>しゅく</t>
    <phoneticPr fontId="2"/>
  </si>
  <si>
    <t>ことぶき</t>
    <phoneticPr fontId="2"/>
  </si>
  <si>
    <t>みーる</t>
    <phoneticPr fontId="2"/>
  </si>
  <si>
    <t>ぽーたぶる</t>
    <phoneticPr fontId="2"/>
  </si>
  <si>
    <t>あいてむ</t>
    <phoneticPr fontId="2"/>
  </si>
  <si>
    <t>bg０４</t>
    <phoneticPr fontId="2"/>
  </si>
  <si>
    <t>bg０３</t>
    <phoneticPr fontId="2"/>
  </si>
  <si>
    <t>沖縄県</t>
    <phoneticPr fontId="2"/>
  </si>
  <si>
    <t>list3</t>
    <phoneticPr fontId="2"/>
  </si>
  <si>
    <t>ひぃちゃん</t>
    <phoneticPr fontId="2"/>
  </si>
  <si>
    <t>いろあそびひぃちゃん</t>
    <phoneticPr fontId="2"/>
  </si>
  <si>
    <t>jhiro01</t>
    <phoneticPr fontId="2"/>
  </si>
  <si>
    <t>jh-iro01</t>
    <phoneticPr fontId="2"/>
  </si>
  <si>
    <t>鹿児島県</t>
    <phoneticPr fontId="2"/>
  </si>
  <si>
    <t>いろあそびふぅちゃん</t>
    <phoneticPr fontId="2"/>
  </si>
  <si>
    <t>jhiro02</t>
    <phoneticPr fontId="2"/>
  </si>
  <si>
    <t>jh-iro02</t>
    <phoneticPr fontId="2"/>
  </si>
  <si>
    <t>宮崎県</t>
    <phoneticPr fontId="2"/>
  </si>
  <si>
    <t>いろあそびみぃちゃん</t>
    <phoneticPr fontId="2"/>
  </si>
  <si>
    <t>jhiro03</t>
    <phoneticPr fontId="2"/>
  </si>
  <si>
    <t>jh-iro03</t>
    <phoneticPr fontId="2"/>
  </si>
  <si>
    <t>大分県</t>
    <phoneticPr fontId="2"/>
  </si>
  <si>
    <t>いろあそびよぅちゃん</t>
    <phoneticPr fontId="2"/>
  </si>
  <si>
    <t>jhiro04</t>
    <phoneticPr fontId="2"/>
  </si>
  <si>
    <t>jh-iro04</t>
    <phoneticPr fontId="2"/>
  </si>
  <si>
    <t>熊本県</t>
    <phoneticPr fontId="2"/>
  </si>
  <si>
    <t>むぅちゃん</t>
    <phoneticPr fontId="2"/>
  </si>
  <si>
    <t>いろあそびむぅちゃん</t>
    <phoneticPr fontId="2"/>
  </si>
  <si>
    <t>jhiro06</t>
    <phoneticPr fontId="2"/>
  </si>
  <si>
    <t>jh-iro06</t>
    <phoneticPr fontId="2"/>
  </si>
  <si>
    <t>長崎県</t>
    <phoneticPr fontId="2"/>
  </si>
  <si>
    <t>シーゾナル</t>
    <phoneticPr fontId="2"/>
  </si>
  <si>
    <t>jh25n</t>
    <phoneticPr fontId="2"/>
  </si>
  <si>
    <t>jh25-n</t>
    <phoneticPr fontId="2"/>
  </si>
  <si>
    <t>佐賀県</t>
    <phoneticPr fontId="2"/>
  </si>
  <si>
    <t>シーゾナル</t>
    <phoneticPr fontId="2"/>
  </si>
  <si>
    <t>jh30n</t>
    <phoneticPr fontId="2"/>
  </si>
  <si>
    <t>jh30-n</t>
    <phoneticPr fontId="2"/>
  </si>
  <si>
    <t>福岡県</t>
    <phoneticPr fontId="2"/>
  </si>
  <si>
    <t>はちぶなつ</t>
    <phoneticPr fontId="2"/>
  </si>
  <si>
    <t>jh40n</t>
    <phoneticPr fontId="2"/>
  </si>
  <si>
    <t>jh40-n</t>
    <phoneticPr fontId="2"/>
  </si>
  <si>
    <t>高知県</t>
    <phoneticPr fontId="2"/>
  </si>
  <si>
    <t>jh50n</t>
    <phoneticPr fontId="2"/>
  </si>
  <si>
    <t>jh50-n</t>
    <phoneticPr fontId="2"/>
  </si>
  <si>
    <t>愛媛県</t>
    <phoneticPr fontId="2"/>
  </si>
  <si>
    <t>jh25s</t>
    <phoneticPr fontId="2"/>
  </si>
  <si>
    <t>jh25-s</t>
    <phoneticPr fontId="2"/>
  </si>
  <si>
    <t>香川県</t>
    <phoneticPr fontId="2"/>
  </si>
  <si>
    <t>はるろくぶ</t>
    <phoneticPr fontId="2"/>
  </si>
  <si>
    <t>シーゾナル</t>
    <phoneticPr fontId="2"/>
  </si>
  <si>
    <t>jh30s</t>
    <phoneticPr fontId="2"/>
  </si>
  <si>
    <t>jh30-s</t>
    <phoneticPr fontId="2"/>
  </si>
  <si>
    <t>徳島県</t>
    <phoneticPr fontId="2"/>
  </si>
  <si>
    <t>はるはちぶ</t>
    <phoneticPr fontId="2"/>
  </si>
  <si>
    <t>シーゾナル</t>
    <phoneticPr fontId="2"/>
  </si>
  <si>
    <t>jh40s</t>
    <phoneticPr fontId="2"/>
  </si>
  <si>
    <t>jh40-s</t>
    <phoneticPr fontId="2"/>
  </si>
  <si>
    <t>島根県</t>
    <phoneticPr fontId="2"/>
  </si>
  <si>
    <t>はるまんかい</t>
    <phoneticPr fontId="2"/>
  </si>
  <si>
    <t>jh50s</t>
    <phoneticPr fontId="2"/>
  </si>
  <si>
    <t>jh50-s</t>
    <phoneticPr fontId="2"/>
  </si>
  <si>
    <t>鳥取県</t>
    <phoneticPr fontId="2"/>
  </si>
  <si>
    <t>寒梅</t>
    <phoneticPr fontId="2"/>
  </si>
  <si>
    <t>十二単詰合せ高雄</t>
    <phoneticPr fontId="2"/>
  </si>
  <si>
    <t>tu3150</t>
    <phoneticPr fontId="2"/>
  </si>
  <si>
    <t>tu3-150</t>
    <phoneticPr fontId="2"/>
  </si>
  <si>
    <t>雪</t>
    <phoneticPr fontId="2"/>
  </si>
  <si>
    <t>十二単詰合せ清滝</t>
    <phoneticPr fontId="2"/>
  </si>
  <si>
    <t>tu3100</t>
    <phoneticPr fontId="2"/>
  </si>
  <si>
    <t>tu3-100</t>
    <phoneticPr fontId="2"/>
  </si>
  <si>
    <t>水仙</t>
    <phoneticPr fontId="2"/>
  </si>
  <si>
    <t>tu370</t>
    <phoneticPr fontId="2"/>
  </si>
  <si>
    <t>tu3-70</t>
    <phoneticPr fontId="2"/>
  </si>
  <si>
    <t>早春</t>
    <phoneticPr fontId="2"/>
  </si>
  <si>
    <t>おむろ</t>
    <phoneticPr fontId="2"/>
  </si>
  <si>
    <t>tu350</t>
    <phoneticPr fontId="2"/>
  </si>
  <si>
    <t>tu3-50</t>
    <phoneticPr fontId="2"/>
  </si>
  <si>
    <t>和歌山県</t>
    <phoneticPr fontId="2"/>
  </si>
  <si>
    <t>桜</t>
    <phoneticPr fontId="2"/>
  </si>
  <si>
    <t>TMB300</t>
    <phoneticPr fontId="2"/>
  </si>
  <si>
    <t>奈良県</t>
    <phoneticPr fontId="2"/>
  </si>
  <si>
    <t>TMB270</t>
    <phoneticPr fontId="2"/>
  </si>
  <si>
    <t>TMB270</t>
    <phoneticPr fontId="2"/>
  </si>
  <si>
    <t>兵庫県</t>
    <phoneticPr fontId="2"/>
  </si>
  <si>
    <t>杜若</t>
    <phoneticPr fontId="2"/>
  </si>
  <si>
    <t>kr100</t>
    <phoneticPr fontId="2"/>
  </si>
  <si>
    <t>大阪府</t>
    <phoneticPr fontId="2"/>
  </si>
  <si>
    <t>百合</t>
    <phoneticPr fontId="2"/>
  </si>
  <si>
    <t>kr80</t>
    <phoneticPr fontId="2"/>
  </si>
  <si>
    <t>京都府</t>
    <phoneticPr fontId="2"/>
  </si>
  <si>
    <t>しらかわ</t>
    <phoneticPr fontId="2"/>
  </si>
  <si>
    <t>kr50</t>
    <phoneticPr fontId="2"/>
  </si>
  <si>
    <t>滋賀県</t>
    <phoneticPr fontId="2"/>
  </si>
  <si>
    <t>紅葉</t>
    <phoneticPr fontId="2"/>
  </si>
  <si>
    <t>しじょう</t>
    <phoneticPr fontId="2"/>
  </si>
  <si>
    <t>kr40</t>
    <phoneticPr fontId="2"/>
  </si>
  <si>
    <t>kr40</t>
    <phoneticPr fontId="2"/>
  </si>
  <si>
    <t>三重県</t>
    <phoneticPr fontId="2"/>
  </si>
  <si>
    <t>水玉</t>
    <phoneticPr fontId="2"/>
  </si>
  <si>
    <t>kr30</t>
    <phoneticPr fontId="2"/>
  </si>
  <si>
    <t>愛知県</t>
    <phoneticPr fontId="2"/>
  </si>
  <si>
    <t>チェック</t>
    <phoneticPr fontId="2"/>
  </si>
  <si>
    <t>kr26</t>
    <phoneticPr fontId="2"/>
  </si>
  <si>
    <t>静岡県</t>
    <phoneticPr fontId="2"/>
  </si>
  <si>
    <t>kr18</t>
    <phoneticPr fontId="2"/>
  </si>
  <si>
    <t>岐阜県</t>
    <phoneticPr fontId="2"/>
  </si>
  <si>
    <t>zent70</t>
    <phoneticPr fontId="2"/>
  </si>
  <si>
    <t>zen-t70</t>
    <phoneticPr fontId="2"/>
  </si>
  <si>
    <t>長野県</t>
    <phoneticPr fontId="2"/>
  </si>
  <si>
    <t>竹鶴</t>
    <phoneticPr fontId="2"/>
  </si>
  <si>
    <t>zent50</t>
    <phoneticPr fontId="2"/>
  </si>
  <si>
    <t>zen-t50</t>
    <phoneticPr fontId="2"/>
  </si>
  <si>
    <t>山梨県</t>
    <phoneticPr fontId="2"/>
  </si>
  <si>
    <t>飛鶴</t>
    <phoneticPr fontId="2"/>
  </si>
  <si>
    <t>zent35</t>
    <phoneticPr fontId="2"/>
  </si>
  <si>
    <t>zen-t35</t>
    <phoneticPr fontId="2"/>
  </si>
  <si>
    <t>福井県</t>
    <phoneticPr fontId="2"/>
  </si>
  <si>
    <t>扇子</t>
    <phoneticPr fontId="2"/>
  </si>
  <si>
    <t>zenc70</t>
    <phoneticPr fontId="2"/>
  </si>
  <si>
    <t>zen-c70</t>
    <phoneticPr fontId="2"/>
  </si>
  <si>
    <t>石川県</t>
    <phoneticPr fontId="2"/>
  </si>
  <si>
    <t>zenc50</t>
    <phoneticPr fontId="2"/>
  </si>
  <si>
    <t>zen-c50</t>
    <phoneticPr fontId="2"/>
  </si>
  <si>
    <t>富山県</t>
    <phoneticPr fontId="2"/>
  </si>
  <si>
    <t>zenc35</t>
    <phoneticPr fontId="2"/>
  </si>
  <si>
    <t>zen-c35</t>
    <phoneticPr fontId="2"/>
  </si>
  <si>
    <t>新潟県</t>
    <phoneticPr fontId="2"/>
  </si>
  <si>
    <t>zenm70</t>
    <phoneticPr fontId="2"/>
  </si>
  <si>
    <t>zen-m70</t>
    <phoneticPr fontId="2"/>
  </si>
  <si>
    <t>神奈川県</t>
    <phoneticPr fontId="2"/>
  </si>
  <si>
    <t>ふじ</t>
    <phoneticPr fontId="2"/>
  </si>
  <si>
    <t>zenm50</t>
    <phoneticPr fontId="2"/>
  </si>
  <si>
    <t>zen-m50</t>
    <phoneticPr fontId="2"/>
  </si>
  <si>
    <t>東京都</t>
    <phoneticPr fontId="2"/>
  </si>
  <si>
    <t>zenm35</t>
    <phoneticPr fontId="2"/>
  </si>
  <si>
    <t>zen-m35</t>
    <phoneticPr fontId="2"/>
  </si>
  <si>
    <t>千葉県</t>
    <phoneticPr fontId="2"/>
  </si>
  <si>
    <t>jht150</t>
    <phoneticPr fontId="2"/>
  </si>
  <si>
    <t>埼玉県</t>
    <phoneticPr fontId="2"/>
  </si>
  <si>
    <t>くらま</t>
    <phoneticPr fontId="2"/>
  </si>
  <si>
    <t>jht100</t>
    <phoneticPr fontId="2"/>
  </si>
  <si>
    <t>jh-t100</t>
    <phoneticPr fontId="2"/>
  </si>
  <si>
    <t>群馬県</t>
    <phoneticPr fontId="2"/>
  </si>
  <si>
    <t>むろまち</t>
    <phoneticPr fontId="2"/>
  </si>
  <si>
    <t>jh80</t>
    <phoneticPr fontId="2"/>
  </si>
  <si>
    <t>jh80</t>
    <phoneticPr fontId="2"/>
  </si>
  <si>
    <t>栃木県</t>
    <phoneticPr fontId="2"/>
  </si>
  <si>
    <t>jht70</t>
    <phoneticPr fontId="2"/>
  </si>
  <si>
    <t>jh-t70</t>
    <phoneticPr fontId="2"/>
  </si>
  <si>
    <t>茨城県</t>
    <phoneticPr fontId="2"/>
  </si>
  <si>
    <t>だいご</t>
    <phoneticPr fontId="2"/>
  </si>
  <si>
    <t>jht50</t>
    <phoneticPr fontId="2"/>
  </si>
  <si>
    <t>jh-t50</t>
    <phoneticPr fontId="2"/>
  </si>
  <si>
    <t>福島県</t>
    <phoneticPr fontId="2"/>
  </si>
  <si>
    <t>ふしみ</t>
    <phoneticPr fontId="2"/>
  </si>
  <si>
    <t>jht40</t>
    <phoneticPr fontId="2"/>
  </si>
  <si>
    <t>jh-t40</t>
    <phoneticPr fontId="2"/>
  </si>
  <si>
    <t>山形県</t>
    <phoneticPr fontId="2"/>
  </si>
  <si>
    <t>へいあん</t>
    <phoneticPr fontId="2"/>
  </si>
  <si>
    <t>jh35</t>
    <phoneticPr fontId="2"/>
  </si>
  <si>
    <t>秋田県</t>
    <phoneticPr fontId="2"/>
  </si>
  <si>
    <t>おきなさん</t>
    <phoneticPr fontId="2"/>
  </si>
  <si>
    <t>gi301</t>
    <phoneticPr fontId="2"/>
  </si>
  <si>
    <t>gi301</t>
    <phoneticPr fontId="2"/>
  </si>
  <si>
    <t>宮城県</t>
    <phoneticPr fontId="2"/>
  </si>
  <si>
    <t>おきなご</t>
    <phoneticPr fontId="2"/>
  </si>
  <si>
    <t>gi501</t>
    <phoneticPr fontId="2"/>
  </si>
  <si>
    <t>gi501</t>
    <phoneticPr fontId="2"/>
  </si>
  <si>
    <t>岩手県</t>
    <phoneticPr fontId="2"/>
  </si>
  <si>
    <t>はつね</t>
    <phoneticPr fontId="2"/>
  </si>
  <si>
    <t>gi502</t>
    <phoneticPr fontId="2"/>
  </si>
  <si>
    <t>gi502</t>
    <phoneticPr fontId="2"/>
  </si>
  <si>
    <t>青森県</t>
    <phoneticPr fontId="2"/>
  </si>
  <si>
    <t>からこ</t>
    <phoneticPr fontId="2"/>
  </si>
  <si>
    <t>gi503</t>
    <phoneticPr fontId="2"/>
  </si>
  <si>
    <t>北海道</t>
    <phoneticPr fontId="2"/>
  </si>
  <si>
    <t>銀行振込※先払</t>
    <phoneticPr fontId="2"/>
  </si>
  <si>
    <t>しき</t>
    <phoneticPr fontId="2"/>
  </si>
  <si>
    <t>gi504</t>
    <phoneticPr fontId="2"/>
  </si>
  <si>
    <t>都道府県</t>
    <phoneticPr fontId="2"/>
  </si>
  <si>
    <t>かぐら</t>
    <phoneticPr fontId="2"/>
  </si>
  <si>
    <t>gi505</t>
    <phoneticPr fontId="2"/>
  </si>
  <si>
    <t>はくさん</t>
    <phoneticPr fontId="2"/>
  </si>
  <si>
    <t>gi506</t>
    <phoneticPr fontId="2"/>
  </si>
  <si>
    <t>gi507</t>
    <phoneticPr fontId="2"/>
  </si>
  <si>
    <t>gi507</t>
    <phoneticPr fontId="2"/>
  </si>
  <si>
    <t>まんざい</t>
    <phoneticPr fontId="2"/>
  </si>
  <si>
    <t>gi508</t>
    <phoneticPr fontId="2"/>
  </si>
  <si>
    <t>gi508</t>
    <phoneticPr fontId="2"/>
  </si>
  <si>
    <t>あらしやま</t>
    <phoneticPr fontId="2"/>
  </si>
  <si>
    <t>祇園囃子 詰合せ</t>
    <phoneticPr fontId="2"/>
  </si>
  <si>
    <t>gt50</t>
    <phoneticPr fontId="2"/>
  </si>
  <si>
    <t>ひがしやま</t>
    <phoneticPr fontId="2"/>
  </si>
  <si>
    <t>祇園囃子 詰合せ</t>
    <phoneticPr fontId="2"/>
  </si>
  <si>
    <t>gt80</t>
    <phoneticPr fontId="2"/>
  </si>
  <si>
    <t>ik13</t>
    <phoneticPr fontId="2"/>
  </si>
  <si>
    <t>kb25</t>
    <phoneticPr fontId="2"/>
  </si>
  <si>
    <t>にしき</t>
    <phoneticPr fontId="2"/>
  </si>
  <si>
    <t>kb30</t>
    <phoneticPr fontId="2"/>
  </si>
  <si>
    <t>とわ</t>
    <phoneticPr fontId="2"/>
  </si>
  <si>
    <t>kb50</t>
    <phoneticPr fontId="2"/>
  </si>
  <si>
    <t>ほうらい</t>
    <phoneticPr fontId="2"/>
  </si>
  <si>
    <t>kb100</t>
    <phoneticPr fontId="2"/>
  </si>
  <si>
    <t>kb100</t>
    <phoneticPr fontId="2"/>
  </si>
  <si>
    <t>きっちょう</t>
    <phoneticPr fontId="2"/>
  </si>
  <si>
    <t>kb130</t>
    <phoneticPr fontId="2"/>
  </si>
  <si>
    <t>京の四季【全包装】税込30円</t>
    <phoneticPr fontId="2"/>
  </si>
  <si>
    <t>color10</t>
    <phoneticPr fontId="2"/>
  </si>
  <si>
    <t>jh12</t>
    <phoneticPr fontId="2"/>
  </si>
  <si>
    <t>白【全包装】税込30円</t>
    <phoneticPr fontId="2"/>
  </si>
  <si>
    <t>白【全包装】税込30円</t>
    <phoneticPr fontId="2"/>
  </si>
  <si>
    <t>白【全包装】税込30円</t>
    <phoneticPr fontId="2"/>
  </si>
  <si>
    <t>color9</t>
    <phoneticPr fontId="2"/>
  </si>
  <si>
    <t>jh15</t>
    <phoneticPr fontId="2"/>
  </si>
  <si>
    <t>jh15</t>
    <phoneticPr fontId="2"/>
  </si>
  <si>
    <t>ピンク【全包装】税込30円</t>
    <phoneticPr fontId="2"/>
  </si>
  <si>
    <t>ピンク【全包装】税込30円</t>
    <phoneticPr fontId="2"/>
  </si>
  <si>
    <t>color8</t>
    <phoneticPr fontId="2"/>
  </si>
  <si>
    <t>ごぶ</t>
    <phoneticPr fontId="2"/>
  </si>
  <si>
    <t>jh26</t>
    <phoneticPr fontId="2"/>
  </si>
  <si>
    <t>金【全包装】税込30円</t>
    <phoneticPr fontId="2"/>
  </si>
  <si>
    <t>金【全包装】税込30円</t>
    <phoneticPr fontId="2"/>
  </si>
  <si>
    <t>color7</t>
    <phoneticPr fontId="2"/>
  </si>
  <si>
    <t>jh30</t>
    <phoneticPr fontId="2"/>
  </si>
  <si>
    <t>黒【全包装】税込30円</t>
    <phoneticPr fontId="2"/>
  </si>
  <si>
    <t>黒【全包装】税込30円</t>
    <phoneticPr fontId="2"/>
  </si>
  <si>
    <t>黒【全包装】税込30円</t>
    <phoneticPr fontId="2"/>
  </si>
  <si>
    <t>color6</t>
    <phoneticPr fontId="2"/>
  </si>
  <si>
    <t>jn40</t>
    <phoneticPr fontId="2"/>
  </si>
  <si>
    <t>京の四季【帯包装】無料</t>
    <phoneticPr fontId="2"/>
  </si>
  <si>
    <t>京の四季【帯包装】無料</t>
    <phoneticPr fontId="2"/>
  </si>
  <si>
    <t>京の四季【帯包装】無料</t>
    <phoneticPr fontId="2"/>
  </si>
  <si>
    <t>京の四季【帯包装】無料</t>
    <phoneticPr fontId="2"/>
  </si>
  <si>
    <t>color5</t>
    <phoneticPr fontId="2"/>
  </si>
  <si>
    <t>まんかい</t>
    <phoneticPr fontId="2"/>
  </si>
  <si>
    <t>jh50</t>
    <phoneticPr fontId="2"/>
  </si>
  <si>
    <t>jh50</t>
    <phoneticPr fontId="2"/>
  </si>
  <si>
    <t>白【帯包装】無料</t>
    <phoneticPr fontId="2"/>
  </si>
  <si>
    <t>白【帯包装】無料</t>
    <phoneticPr fontId="2"/>
  </si>
  <si>
    <t>赤【全包装】税込30円</t>
    <phoneticPr fontId="2"/>
  </si>
  <si>
    <t>白【帯包装】無料</t>
    <phoneticPr fontId="2"/>
  </si>
  <si>
    <t>color4</t>
    <phoneticPr fontId="2"/>
  </si>
  <si>
    <t>ke150</t>
    <phoneticPr fontId="2"/>
  </si>
  <si>
    <t>ke150</t>
    <phoneticPr fontId="2"/>
  </si>
  <si>
    <t>ピンク【帯包装】無料</t>
    <phoneticPr fontId="2"/>
  </si>
  <si>
    <t>ピンク【帯包装】無料</t>
    <phoneticPr fontId="2"/>
  </si>
  <si>
    <t>黒【全包装】税込30円</t>
    <phoneticPr fontId="2"/>
  </si>
  <si>
    <t>ピンク【帯包装】無料</t>
    <phoneticPr fontId="2"/>
  </si>
  <si>
    <t>青【全包装】税込30円</t>
    <phoneticPr fontId="2"/>
  </si>
  <si>
    <t>ピンク【帯包装】無料</t>
    <phoneticPr fontId="2"/>
  </si>
  <si>
    <t>ピンク【帯包装】無料</t>
    <phoneticPr fontId="2"/>
  </si>
  <si>
    <t>黒【全包装】税込30円</t>
    <phoneticPr fontId="2"/>
  </si>
  <si>
    <t>color3</t>
    <phoneticPr fontId="2"/>
  </si>
  <si>
    <t>【全包装】税込30円</t>
    <phoneticPr fontId="2"/>
  </si>
  <si>
    <t>プチギフト</t>
    <phoneticPr fontId="2"/>
  </si>
  <si>
    <t>pg02</t>
    <phoneticPr fontId="2"/>
  </si>
  <si>
    <t>京の四季【全包装】税込30円</t>
    <phoneticPr fontId="2"/>
  </si>
  <si>
    <t>金【帯包装】無料</t>
    <phoneticPr fontId="2"/>
  </si>
  <si>
    <t>ピンク【全包装】税込30円</t>
    <phoneticPr fontId="2"/>
  </si>
  <si>
    <t>桐箱【全包装】税込30円</t>
    <phoneticPr fontId="2"/>
  </si>
  <si>
    <t>金【帯包装】無料</t>
    <phoneticPr fontId="2"/>
  </si>
  <si>
    <t>桐箱【全包装】税込30円</t>
    <phoneticPr fontId="2"/>
  </si>
  <si>
    <t>白【帯包装】無料</t>
    <phoneticPr fontId="2"/>
  </si>
  <si>
    <t>金【帯包装】無料</t>
    <phoneticPr fontId="2"/>
  </si>
  <si>
    <t>重箱【全包装】税込30円</t>
    <phoneticPr fontId="2"/>
  </si>
  <si>
    <t>金【帯包装】無料</t>
    <phoneticPr fontId="2"/>
  </si>
  <si>
    <t>color2</t>
    <phoneticPr fontId="2"/>
  </si>
  <si>
    <t>プチギフト</t>
    <phoneticPr fontId="2"/>
  </si>
  <si>
    <t>pg01</t>
    <phoneticPr fontId="2"/>
  </si>
  <si>
    <t>pg01</t>
    <phoneticPr fontId="2"/>
  </si>
  <si>
    <t>ピンク【帯包装】無料</t>
    <phoneticPr fontId="2"/>
  </si>
  <si>
    <t>ピンク【帯包装】無料</t>
    <phoneticPr fontId="2"/>
  </si>
  <si>
    <t>黒【帯包装】無料</t>
    <phoneticPr fontId="2"/>
  </si>
  <si>
    <t>黒【帯包装】無料</t>
    <phoneticPr fontId="2"/>
  </si>
  <si>
    <t>-</t>
    <phoneticPr fontId="2"/>
  </si>
  <si>
    <t>-</t>
    <phoneticPr fontId="2"/>
  </si>
  <si>
    <t>重箱【帯包装】無料</t>
    <phoneticPr fontId="5"/>
  </si>
  <si>
    <t>-</t>
    <phoneticPr fontId="5"/>
  </si>
  <si>
    <t>color1</t>
    <phoneticPr fontId="2"/>
  </si>
  <si>
    <t>みーる</t>
    <phoneticPr fontId="2"/>
  </si>
  <si>
    <t>そなえ</t>
    <phoneticPr fontId="2"/>
  </si>
  <si>
    <t>そなえミール</t>
    <phoneticPr fontId="2"/>
  </si>
  <si>
    <t>SONAEM</t>
    <phoneticPr fontId="2"/>
  </si>
  <si>
    <t>SONAE-M</t>
    <phoneticPr fontId="2"/>
  </si>
  <si>
    <t>いろあそびみぃちゃん</t>
    <phoneticPr fontId="2"/>
  </si>
  <si>
    <t>はろぅきてぃいろあそびよぅちゃん</t>
    <phoneticPr fontId="2"/>
  </si>
  <si>
    <t>はろぅきてぃいろあそびむぅちゃん</t>
    <phoneticPr fontId="2"/>
  </si>
  <si>
    <t>十二単満開秋</t>
    <phoneticPr fontId="2"/>
  </si>
  <si>
    <t>十二単八分咲き秋</t>
    <phoneticPr fontId="2"/>
  </si>
  <si>
    <t>十二単六分咲き秋</t>
    <phoneticPr fontId="2"/>
  </si>
  <si>
    <t>十二単五分咲き秋</t>
    <phoneticPr fontId="2"/>
  </si>
  <si>
    <t>祇園囃子松尾</t>
    <phoneticPr fontId="2"/>
  </si>
  <si>
    <t>祇園囃子　桂</t>
    <phoneticPr fontId="2"/>
  </si>
  <si>
    <t>ke150shinobi</t>
    <phoneticPr fontId="2"/>
  </si>
  <si>
    <t>gi506shinobi</t>
    <phoneticPr fontId="2"/>
  </si>
  <si>
    <t>gi507shinobi</t>
    <phoneticPr fontId="2"/>
  </si>
  <si>
    <t>gi508shinobi</t>
    <phoneticPr fontId="2"/>
  </si>
  <si>
    <t>gi502shinobi</t>
    <phoneticPr fontId="2"/>
  </si>
  <si>
    <t>gi504shinobi</t>
    <phoneticPr fontId="2"/>
  </si>
  <si>
    <t>gi505shinobi</t>
    <phoneticPr fontId="2"/>
  </si>
  <si>
    <t>gi501shinobi</t>
    <phoneticPr fontId="2"/>
  </si>
  <si>
    <t>jh50shinobi</t>
    <phoneticPr fontId="2"/>
  </si>
  <si>
    <t>jh30shinobi</t>
    <phoneticPr fontId="2"/>
  </si>
  <si>
    <t>jh26shinobi</t>
    <phoneticPr fontId="2"/>
  </si>
  <si>
    <t>jh15shinobi</t>
    <phoneticPr fontId="2"/>
  </si>
  <si>
    <t>jh12shinobi</t>
    <phoneticPr fontId="2"/>
  </si>
  <si>
    <t>jn40</t>
    <phoneticPr fontId="2"/>
  </si>
  <si>
    <t>bs50</t>
    <phoneticPr fontId="2"/>
  </si>
  <si>
    <t>jh30n</t>
    <phoneticPr fontId="2"/>
  </si>
  <si>
    <t>jh40n</t>
    <phoneticPr fontId="2"/>
  </si>
  <si>
    <t>jh30s</t>
    <phoneticPr fontId="2"/>
  </si>
  <si>
    <t>jh40s</t>
    <phoneticPr fontId="2"/>
  </si>
  <si>
    <t>jh50s</t>
    <phoneticPr fontId="2"/>
  </si>
  <si>
    <t>iro01</t>
    <phoneticPr fontId="2"/>
  </si>
  <si>
    <t>iro02</t>
    <phoneticPr fontId="2"/>
  </si>
  <si>
    <t>iro04</t>
    <phoneticPr fontId="2"/>
  </si>
  <si>
    <t>iro06</t>
    <phoneticPr fontId="2"/>
  </si>
  <si>
    <t>bg05</t>
    <phoneticPr fontId="2"/>
  </si>
  <si>
    <t>bg04</t>
    <phoneticPr fontId="2"/>
  </si>
  <si>
    <t>kn40</t>
    <phoneticPr fontId="2"/>
  </si>
  <si>
    <t>tu3100</t>
    <phoneticPr fontId="2"/>
  </si>
  <si>
    <t>tu370</t>
    <phoneticPr fontId="2"/>
  </si>
  <si>
    <t>tu350</t>
    <phoneticPr fontId="2"/>
  </si>
  <si>
    <t>TMB270</t>
    <phoneticPr fontId="2"/>
  </si>
  <si>
    <t>kr50</t>
    <phoneticPr fontId="2"/>
  </si>
  <si>
    <t>kr40</t>
    <phoneticPr fontId="2"/>
  </si>
  <si>
    <t>kr30</t>
    <phoneticPr fontId="2"/>
  </si>
  <si>
    <t>kr18</t>
    <phoneticPr fontId="2"/>
  </si>
  <si>
    <t>zent70</t>
    <phoneticPr fontId="2"/>
  </si>
  <si>
    <t>zent35</t>
    <phoneticPr fontId="2"/>
  </si>
  <si>
    <t>zenc50</t>
    <phoneticPr fontId="2"/>
  </si>
  <si>
    <t>jht150</t>
    <phoneticPr fontId="2"/>
  </si>
  <si>
    <t>jht100</t>
    <phoneticPr fontId="2"/>
  </si>
  <si>
    <t>jh80</t>
    <phoneticPr fontId="2"/>
  </si>
  <si>
    <t>jht70</t>
    <phoneticPr fontId="2"/>
  </si>
  <si>
    <t>jht50</t>
    <phoneticPr fontId="2"/>
  </si>
  <si>
    <t>jh35</t>
    <phoneticPr fontId="2"/>
  </si>
  <si>
    <t>gi301</t>
    <phoneticPr fontId="2"/>
  </si>
  <si>
    <t>gi502</t>
    <phoneticPr fontId="2"/>
  </si>
  <si>
    <t>gi503</t>
    <phoneticPr fontId="2"/>
  </si>
  <si>
    <t>gi504</t>
    <phoneticPr fontId="2"/>
  </si>
  <si>
    <t>gi505</t>
    <phoneticPr fontId="2"/>
  </si>
  <si>
    <t>gi506</t>
    <phoneticPr fontId="2"/>
  </si>
  <si>
    <t>gi507</t>
    <phoneticPr fontId="2"/>
  </si>
  <si>
    <t>gt50</t>
    <phoneticPr fontId="2"/>
  </si>
  <si>
    <t>gt80</t>
    <phoneticPr fontId="2"/>
  </si>
  <si>
    <t>ik13</t>
    <phoneticPr fontId="2"/>
  </si>
  <si>
    <t>kb50</t>
    <phoneticPr fontId="2"/>
  </si>
  <si>
    <t>kb100</t>
    <phoneticPr fontId="2"/>
  </si>
  <si>
    <t>kb130</t>
    <phoneticPr fontId="2"/>
  </si>
  <si>
    <t>jh12</t>
    <phoneticPr fontId="2"/>
  </si>
  <si>
    <t>jh15</t>
    <phoneticPr fontId="2"/>
  </si>
  <si>
    <t>jh26</t>
    <phoneticPr fontId="2"/>
  </si>
  <si>
    <t>jh30</t>
    <phoneticPr fontId="2"/>
  </si>
  <si>
    <t>jh100</t>
    <phoneticPr fontId="2"/>
  </si>
  <si>
    <t>jh50</t>
    <phoneticPr fontId="2"/>
  </si>
  <si>
    <t>ke150</t>
    <phoneticPr fontId="2"/>
  </si>
  <si>
    <t>pg02</t>
    <phoneticPr fontId="2"/>
  </si>
  <si>
    <t>pg01</t>
    <phoneticPr fontId="2"/>
  </si>
  <si>
    <t>SONAEM</t>
    <phoneticPr fontId="2"/>
  </si>
  <si>
    <t>SONAEP</t>
    <phoneticPr fontId="2"/>
  </si>
  <si>
    <t>code</t>
    <phoneticPr fontId="2"/>
  </si>
  <si>
    <t>そなえポータブル</t>
    <phoneticPr fontId="2"/>
  </si>
  <si>
    <t>SONAE-P</t>
    <phoneticPr fontId="2"/>
  </si>
  <si>
    <t>jhiro03</t>
    <phoneticPr fontId="2"/>
  </si>
  <si>
    <t>kb25</t>
    <phoneticPr fontId="2"/>
  </si>
  <si>
    <t>jh50w</t>
    <phoneticPr fontId="2"/>
  </si>
  <si>
    <t>jh40w</t>
    <phoneticPr fontId="2"/>
  </si>
  <si>
    <t>jh30w</t>
    <phoneticPr fontId="2"/>
  </si>
  <si>
    <t>jh25w</t>
    <phoneticPr fontId="2"/>
  </si>
  <si>
    <t>kt33</t>
    <phoneticPr fontId="2"/>
  </si>
  <si>
    <t>kt45</t>
    <phoneticPr fontId="2"/>
  </si>
  <si>
    <t>jh50f</t>
    <phoneticPr fontId="2"/>
  </si>
  <si>
    <t>jh40f</t>
    <phoneticPr fontId="2"/>
  </si>
  <si>
    <t>jh30f</t>
    <phoneticPr fontId="2"/>
  </si>
  <si>
    <t>jh25f</t>
    <phoneticPr fontId="2"/>
  </si>
  <si>
    <t>gt40</t>
    <phoneticPr fontId="2"/>
  </si>
  <si>
    <t>gt30</t>
    <phoneticPr fontId="2"/>
  </si>
  <si>
    <t>十二単偲満</t>
    <phoneticPr fontId="2"/>
  </si>
  <si>
    <t>OKOMEBANZUKESELECTION20133合セット</t>
    <phoneticPr fontId="2"/>
  </si>
  <si>
    <t>OKOMEBANZUKESELECTION20132合セット</t>
    <phoneticPr fontId="2"/>
  </si>
  <si>
    <t>いろあそびひぃちゃん</t>
    <phoneticPr fontId="2"/>
  </si>
  <si>
    <t>いろあそびふぅちゃん</t>
    <phoneticPr fontId="2"/>
  </si>
  <si>
    <t>手提げ袋大</t>
    <phoneticPr fontId="2"/>
  </si>
  <si>
    <t>十二単詰合せ高雄</t>
    <phoneticPr fontId="2"/>
  </si>
  <si>
    <t>十二単詰合せ清滝</t>
    <phoneticPr fontId="2"/>
  </si>
  <si>
    <t>そなえミール</t>
    <phoneticPr fontId="2"/>
  </si>
  <si>
    <t>そなえポータブル</t>
    <phoneticPr fontId="2"/>
  </si>
  <si>
    <t>item_name</t>
    <phoneticPr fontId="2"/>
  </si>
  <si>
    <t>siries</t>
    <phoneticPr fontId="2"/>
  </si>
  <si>
    <t>item_name</t>
    <phoneticPr fontId="2"/>
  </si>
  <si>
    <t>code（Ｎｏ【-】）</t>
    <phoneticPr fontId="2"/>
  </si>
  <si>
    <t>code</t>
    <phoneticPr fontId="2"/>
  </si>
  <si>
    <t>シーゾナル</t>
    <phoneticPr fontId="2"/>
  </si>
  <si>
    <t>炊き込みご飯桜</t>
    <rPh sb="0" eb="1">
      <t>タ</t>
    </rPh>
    <rPh sb="2" eb="3">
      <t>コ</t>
    </rPh>
    <rPh sb="5" eb="6">
      <t>ハン</t>
    </rPh>
    <rPh sb="6" eb="7">
      <t>サクラ</t>
    </rPh>
    <phoneticPr fontId="2"/>
  </si>
  <si>
    <t>炊き込みご飯桃</t>
    <rPh sb="6" eb="7">
      <t>モモ</t>
    </rPh>
    <phoneticPr fontId="2"/>
  </si>
  <si>
    <t>炊き込みご飯蘭</t>
    <rPh sb="6" eb="7">
      <t>ラン</t>
    </rPh>
    <phoneticPr fontId="2"/>
  </si>
  <si>
    <t>京の味ごはん</t>
    <rPh sb="0" eb="1">
      <t>キョウ</t>
    </rPh>
    <rPh sb="2" eb="3">
      <t>アジ</t>
    </rPh>
    <phoneticPr fontId="2"/>
  </si>
  <si>
    <t>jh-t150</t>
    <phoneticPr fontId="2"/>
  </si>
  <si>
    <t>Special9</t>
  </si>
  <si>
    <t>Special9</t>
    <phoneticPr fontId="2"/>
  </si>
  <si>
    <t>Standard4</t>
  </si>
  <si>
    <t>Child4</t>
  </si>
  <si>
    <t>Child4</t>
    <phoneticPr fontId="2"/>
  </si>
  <si>
    <t>Mamamilk4</t>
  </si>
  <si>
    <t>Mamamilk4</t>
    <phoneticPr fontId="2"/>
  </si>
  <si>
    <t>Charge4</t>
  </si>
  <si>
    <t>Classic4</t>
  </si>
  <si>
    <t>Classic4</t>
    <phoneticPr fontId="2"/>
  </si>
  <si>
    <t>gk50</t>
  </si>
  <si>
    <t>gk25-1</t>
  </si>
  <si>
    <t>gk25-2</t>
  </si>
  <si>
    <t>gk25-3</t>
  </si>
  <si>
    <t>gk25-4</t>
  </si>
  <si>
    <t>gk25-5</t>
  </si>
  <si>
    <t>gk251</t>
  </si>
  <si>
    <t>gk252</t>
  </si>
  <si>
    <t>gk253</t>
  </si>
  <si>
    <t>gk254</t>
  </si>
  <si>
    <t>gk255</t>
  </si>
  <si>
    <t>玄米かゆシリーズ</t>
    <rPh sb="0" eb="2">
      <t>ゲンマイ</t>
    </rPh>
    <phoneticPr fontId="2"/>
  </si>
  <si>
    <t>すぺしゃるないん</t>
    <phoneticPr fontId="2"/>
  </si>
  <si>
    <t>すたんだーどふぉー</t>
    <phoneticPr fontId="2"/>
  </si>
  <si>
    <t>ちゃいるどふぉー</t>
    <phoneticPr fontId="2"/>
  </si>
  <si>
    <t>ままみるくふぉー</t>
    <phoneticPr fontId="2"/>
  </si>
  <si>
    <t>ちゃーじふぉー</t>
    <phoneticPr fontId="2"/>
  </si>
  <si>
    <t>くらしっくふぉー</t>
    <phoneticPr fontId="2"/>
  </si>
  <si>
    <t>ピンク【帯包装】無料</t>
  </si>
  <si>
    <t>京の四季【帯包装】無料</t>
  </si>
  <si>
    <t>ピンク【全包装】税込30円</t>
  </si>
  <si>
    <t>Standard4</t>
    <phoneticPr fontId="2"/>
  </si>
  <si>
    <t>Charge4</t>
    <phoneticPr fontId="2"/>
  </si>
  <si>
    <t>くらしっくふぉー</t>
    <phoneticPr fontId="2"/>
  </si>
  <si>
    <t>後払い（コンビニエンスストア・郵便局）</t>
    <phoneticPr fontId="2"/>
  </si>
  <si>
    <t>nzen-c35</t>
  </si>
  <si>
    <t>nzen-c50</t>
  </si>
  <si>
    <t>nzen-c70</t>
  </si>
  <si>
    <t xml:space="preserve">夏の京御膳冷やし茶漬け梅 </t>
  </si>
  <si>
    <t>夏の京御膳冷やし茶漬け竹</t>
  </si>
  <si>
    <t>夏の京御膳冷やし茶漬け竹</t>
    <phoneticPr fontId="2"/>
  </si>
  <si>
    <t>夏の京御膳冷やし茶漬け松</t>
  </si>
  <si>
    <t>夏の京御膳冷やし茶漬け松</t>
    <phoneticPr fontId="2"/>
  </si>
  <si>
    <t>nzenc35</t>
    <phoneticPr fontId="2"/>
  </si>
  <si>
    <t>nzenc50</t>
    <phoneticPr fontId="2"/>
  </si>
  <si>
    <t>nzenc70</t>
    <phoneticPr fontId="2"/>
  </si>
  <si>
    <t>夏の京御膳</t>
    <rPh sb="0" eb="1">
      <t>ナツ</t>
    </rPh>
    <rPh sb="2" eb="5">
      <t>キョウゴゼン</t>
    </rPh>
    <phoneticPr fontId="2"/>
  </si>
  <si>
    <t>ひやしちゃつづけうめ</t>
    <phoneticPr fontId="2"/>
  </si>
  <si>
    <t>ひやしちゃつづけたけ</t>
    <phoneticPr fontId="2"/>
  </si>
  <si>
    <t>ひやしちゃつづけまつ</t>
    <phoneticPr fontId="2"/>
  </si>
  <si>
    <t xml:space="preserve">夏の京御膳冷やし茶漬け梅 </t>
    <phoneticPr fontId="2"/>
  </si>
  <si>
    <t>紫風呂敷（1,296円）</t>
  </si>
  <si>
    <t>紫風呂敷（1,620円）</t>
  </si>
  <si>
    <t>ひやしちゃつづけうめ</t>
    <phoneticPr fontId="2"/>
  </si>
  <si>
    <t>ひやしちゃつづけまつ</t>
    <phoneticPr fontId="2"/>
  </si>
  <si>
    <t>bs50-2016</t>
    <phoneticPr fontId="2"/>
  </si>
  <si>
    <t>bs502016</t>
    <phoneticPr fontId="2"/>
  </si>
  <si>
    <t>bs752016</t>
    <phoneticPr fontId="2"/>
  </si>
  <si>
    <t>bs75-2016</t>
    <phoneticPr fontId="2"/>
  </si>
  <si>
    <t>OKOMEBANZUKESELECTION20162合</t>
    <phoneticPr fontId="2"/>
  </si>
  <si>
    <t>OKOMEBANZUKESELECTION20163合</t>
    <phoneticPr fontId="2"/>
  </si>
  <si>
    <t>おこめばんづけ2016にごう</t>
    <phoneticPr fontId="2"/>
  </si>
  <si>
    <t>おこめばんづけ2016さんごう</t>
    <phoneticPr fontId="2"/>
  </si>
  <si>
    <t>OKOMEBANZUKESELECTION20163合</t>
    <phoneticPr fontId="2"/>
  </si>
  <si>
    <t>bs502016</t>
    <phoneticPr fontId="2"/>
  </si>
  <si>
    <t>bs752016</t>
    <phoneticPr fontId="2"/>
  </si>
  <si>
    <t>十二単偲二分</t>
    <phoneticPr fontId="2"/>
  </si>
  <si>
    <t>十二単偲五分</t>
    <phoneticPr fontId="2"/>
  </si>
  <si>
    <t>献上米偲</t>
    <phoneticPr fontId="2"/>
  </si>
  <si>
    <t>祇園囃子偲シリーズ巴</t>
    <phoneticPr fontId="2"/>
  </si>
  <si>
    <t>祇園囃子偲シリーズ萬才</t>
    <phoneticPr fontId="2"/>
  </si>
  <si>
    <t>祇園囃子偲シリーズ初音</t>
    <phoneticPr fontId="2"/>
  </si>
  <si>
    <t>祇園囃子偲シリーズ唐子</t>
    <phoneticPr fontId="2"/>
  </si>
  <si>
    <t>祇園囃子偲シリーズ四季</t>
    <phoneticPr fontId="2"/>
  </si>
  <si>
    <t>祇園囃子偲シリーズ神楽</t>
    <phoneticPr fontId="2"/>
  </si>
  <si>
    <t>祇園囃子偲シリーズ翁霞</t>
    <phoneticPr fontId="2"/>
  </si>
  <si>
    <t>mday2017</t>
  </si>
  <si>
    <t>感謝米</t>
    <rPh sb="0" eb="2">
      <t>カンシャ</t>
    </rPh>
    <rPh sb="2" eb="3">
      <t>コメ</t>
    </rPh>
    <phoneticPr fontId="2"/>
  </si>
  <si>
    <t>感謝米シリーズ</t>
    <rPh sb="0" eb="2">
      <t>カンシャ</t>
    </rPh>
    <rPh sb="2" eb="3">
      <t>マイ</t>
    </rPh>
    <phoneticPr fontId="2"/>
  </si>
  <si>
    <t>かんしゃまい</t>
  </si>
  <si>
    <t>黒【全包装】税込30円</t>
    <rPh sb="0" eb="1">
      <t>クロ</t>
    </rPh>
    <phoneticPr fontId="2"/>
  </si>
  <si>
    <t>18時-20時</t>
    <rPh sb="2" eb="3">
      <t>ジ</t>
    </rPh>
    <rPh sb="6" eb="7">
      <t>ジ</t>
    </rPh>
    <phoneticPr fontId="2"/>
  </si>
  <si>
    <t>19時-21時</t>
    <rPh sb="2" eb="3">
      <t>ジ</t>
    </rPh>
    <rPh sb="6" eb="7">
      <t>ジ</t>
    </rPh>
    <phoneticPr fontId="2"/>
  </si>
  <si>
    <t>商品名</t>
    <rPh sb="0" eb="3">
      <t>ショウヒンメイ</t>
    </rPh>
    <phoneticPr fontId="2"/>
  </si>
  <si>
    <r>
      <t xml:space="preserve">個別発送  </t>
    </r>
    <r>
      <rPr>
        <b/>
        <sz val="8"/>
        <color indexed="10"/>
        <rFont val="HGPｺﾞｼｯｸM"/>
        <family val="3"/>
        <charset val="128"/>
      </rPr>
      <t xml:space="preserve">  </t>
    </r>
    <r>
      <rPr>
        <sz val="9"/>
        <color indexed="10"/>
        <rFont val="HGPｺﾞｼｯｸM"/>
        <family val="3"/>
        <charset val="128"/>
      </rPr>
      <t>▲名字と名前の間に全角スペースを入れて下さい。お名前が連名の場合、例のように‟様”を記入して下さい。　▲ご住所は都道府県からの記載をお願いいたします。</t>
    </r>
    <rPh sb="0" eb="2">
      <t>コベツ</t>
    </rPh>
    <rPh sb="2" eb="4">
      <t>ハッソウ</t>
    </rPh>
    <rPh sb="17" eb="19">
      <t>ゼンカク</t>
    </rPh>
    <phoneticPr fontId="2"/>
  </si>
  <si>
    <t>自動</t>
    <rPh sb="0" eb="2">
      <t>ジドウ</t>
    </rPh>
    <phoneticPr fontId="2"/>
  </si>
  <si>
    <t>青森県</t>
  </si>
  <si>
    <t>秋田県</t>
  </si>
  <si>
    <t>岩手県</t>
  </si>
  <si>
    <t>宮城県</t>
  </si>
  <si>
    <t>山形県</t>
  </si>
  <si>
    <t>福島県</t>
  </si>
  <si>
    <t>茨城県</t>
  </si>
  <si>
    <t>栃木県</t>
  </si>
  <si>
    <t>群馬県</t>
  </si>
  <si>
    <t>埼玉県</t>
  </si>
  <si>
    <t>千葉県</t>
  </si>
  <si>
    <t>神奈川県</t>
  </si>
  <si>
    <t>東京都</t>
  </si>
  <si>
    <t>山梨県</t>
  </si>
  <si>
    <t>新潟県</t>
  </si>
  <si>
    <t>長野県</t>
  </si>
  <si>
    <t>富山県</t>
  </si>
  <si>
    <t>石川県</t>
  </si>
  <si>
    <t>福井県</t>
  </si>
  <si>
    <t>静岡県</t>
  </si>
  <si>
    <t>愛知県</t>
  </si>
  <si>
    <t>三重県</t>
  </si>
  <si>
    <t>岐阜県</t>
  </si>
  <si>
    <t>大阪府</t>
  </si>
  <si>
    <t>京都府</t>
  </si>
  <si>
    <t>滋賀県</t>
  </si>
  <si>
    <t>奈良県</t>
  </si>
  <si>
    <t>和歌山県</t>
  </si>
  <si>
    <t>兵庫県</t>
  </si>
  <si>
    <t>岡山県</t>
  </si>
  <si>
    <t>広島県</t>
  </si>
  <si>
    <t>山口県</t>
  </si>
  <si>
    <t>鳥取県</t>
  </si>
  <si>
    <t>島根県</t>
  </si>
  <si>
    <t>香川県</t>
  </si>
  <si>
    <t>徳島県</t>
  </si>
  <si>
    <t>愛媛県</t>
  </si>
  <si>
    <t>高知県</t>
  </si>
  <si>
    <t>福岡県</t>
  </si>
  <si>
    <t>佐賀県</t>
  </si>
  <si>
    <t>長崎県</t>
  </si>
  <si>
    <t>熊本県</t>
  </si>
  <si>
    <t>大分県</t>
  </si>
  <si>
    <t>宮崎県</t>
  </si>
  <si>
    <t>鹿児島県</t>
  </si>
  <si>
    <t>送料フラグ</t>
    <rPh sb="0" eb="2">
      <t>ソウリョウ</t>
    </rPh>
    <phoneticPr fontId="2"/>
  </si>
  <si>
    <t>■株式会社柚子屋本店　注文申込書</t>
    <rPh sb="13" eb="15">
      <t>モウシコミ</t>
    </rPh>
    <rPh sb="15" eb="16">
      <t>ショ</t>
    </rPh>
    <phoneticPr fontId="2"/>
  </si>
  <si>
    <t>■お支払方法</t>
    <rPh sb="2" eb="4">
      <t>シハライ</t>
    </rPh>
    <rPh sb="4" eb="6">
      <t>ホウホウ</t>
    </rPh>
    <phoneticPr fontId="2"/>
  </si>
  <si>
    <t>■合計金額（税込）</t>
    <rPh sb="1" eb="3">
      <t>ゴウケイ</t>
    </rPh>
    <rPh sb="3" eb="5">
      <t>キンガク</t>
    </rPh>
    <rPh sb="6" eb="8">
      <t>ゼイコ</t>
    </rPh>
    <phoneticPr fontId="2"/>
  </si>
  <si>
    <t>会社名/団体名</t>
    <rPh sb="0" eb="2">
      <t>カイシャ</t>
    </rPh>
    <rPh sb="2" eb="3">
      <t>メイ</t>
    </rPh>
    <rPh sb="4" eb="6">
      <t>ダンタイ</t>
    </rPh>
    <rPh sb="6" eb="7">
      <t>メイ</t>
    </rPh>
    <phoneticPr fontId="2"/>
  </si>
  <si>
    <t>お支払方法</t>
    <rPh sb="1" eb="3">
      <t>シハライ</t>
    </rPh>
    <rPh sb="3" eb="5">
      <t>ホウホウ</t>
    </rPh>
    <phoneticPr fontId="2"/>
  </si>
  <si>
    <t>会社名/団体名(フリガナ)</t>
    <phoneticPr fontId="2"/>
  </si>
  <si>
    <t>役職者名</t>
    <rPh sb="0" eb="3">
      <t>ヤクショクシャ</t>
    </rPh>
    <rPh sb="3" eb="4">
      <t>メイ</t>
    </rPh>
    <phoneticPr fontId="2"/>
  </si>
  <si>
    <t>お名前(フリガナ)</t>
    <phoneticPr fontId="2"/>
  </si>
  <si>
    <t>■配達希望日時</t>
    <rPh sb="1" eb="3">
      <t>ハイタツ</t>
    </rPh>
    <rPh sb="3" eb="5">
      <t>キボウ</t>
    </rPh>
    <rPh sb="5" eb="7">
      <t>ニチジ</t>
    </rPh>
    <phoneticPr fontId="2"/>
  </si>
  <si>
    <t>配達希望時間</t>
    <rPh sb="4" eb="6">
      <t>ジカン</t>
    </rPh>
    <phoneticPr fontId="2"/>
  </si>
  <si>
    <t>E-mail</t>
    <phoneticPr fontId="2"/>
  </si>
  <si>
    <t>役職者名</t>
    <rPh sb="0" eb="2">
      <t>ヤクショク</t>
    </rPh>
    <rPh sb="2" eb="4">
      <t>シャメイ</t>
    </rPh>
    <phoneticPr fontId="2"/>
  </si>
  <si>
    <t>代表取締役</t>
    <rPh sb="0" eb="2">
      <t>ダイヒョウ</t>
    </rPh>
    <rPh sb="2" eb="5">
      <t>トリシマリヤク</t>
    </rPh>
    <phoneticPr fontId="2"/>
  </si>
  <si>
    <t>758-0011</t>
    <phoneticPr fontId="2"/>
  </si>
  <si>
    <t>0838-25-7511</t>
    <phoneticPr fontId="2"/>
  </si>
  <si>
    <t>包装形態</t>
    <phoneticPr fontId="2"/>
  </si>
  <si>
    <t>メッセージカード</t>
    <phoneticPr fontId="2"/>
  </si>
  <si>
    <t>熨斗</t>
  </si>
  <si>
    <t>柚子屋　次郎　様</t>
    <phoneticPr fontId="2"/>
  </si>
  <si>
    <t>表書き（上書き）
※熨斗が必要な場合</t>
    <rPh sb="0" eb="2">
      <t>オモテガ</t>
    </rPh>
    <rPh sb="4" eb="6">
      <t>ウワガ</t>
    </rPh>
    <rPh sb="10" eb="12">
      <t>ノシ</t>
    </rPh>
    <rPh sb="13" eb="15">
      <t>ヒツヨウ</t>
    </rPh>
    <rPh sb="16" eb="18">
      <t>バアイ</t>
    </rPh>
    <phoneticPr fontId="2"/>
  </si>
  <si>
    <t>価格別分類</t>
    <rPh sb="0" eb="2">
      <t>カカク</t>
    </rPh>
    <rPh sb="2" eb="3">
      <t>ベツ</t>
    </rPh>
    <rPh sb="3" eb="5">
      <t>ブンルイ</t>
    </rPh>
    <phoneticPr fontId="54"/>
  </si>
  <si>
    <t>北海道</t>
    <rPh sb="0" eb="3">
      <t>ホッカイドウ</t>
    </rPh>
    <phoneticPr fontId="54"/>
  </si>
  <si>
    <t>沖縄県</t>
    <rPh sb="0" eb="2">
      <t>オキナワ</t>
    </rPh>
    <rPh sb="2" eb="3">
      <t>ケン</t>
    </rPh>
    <phoneticPr fontId="54"/>
  </si>
  <si>
    <t>青森県</t>
    <rPh sb="0" eb="3">
      <t>アオモリケン</t>
    </rPh>
    <phoneticPr fontId="54"/>
  </si>
  <si>
    <t>群馬県</t>
    <rPh sb="0" eb="3">
      <t>グンマケン</t>
    </rPh>
    <phoneticPr fontId="54"/>
  </si>
  <si>
    <t>群馬県</t>
    <rPh sb="0" eb="3">
      <t>グンマケン</t>
    </rPh>
    <phoneticPr fontId="54"/>
  </si>
  <si>
    <t>7,000円未満</t>
    <rPh sb="5" eb="6">
      <t>エン</t>
    </rPh>
    <rPh sb="6" eb="8">
      <t>ミマン</t>
    </rPh>
    <phoneticPr fontId="2"/>
  </si>
  <si>
    <t>12,000円未満</t>
    <rPh sb="6" eb="7">
      <t>エン</t>
    </rPh>
    <rPh sb="7" eb="9">
      <t>ミマン</t>
    </rPh>
    <phoneticPr fontId="2"/>
  </si>
  <si>
    <t>12,000円以上</t>
    <rPh sb="6" eb="7">
      <t>エン</t>
    </rPh>
    <rPh sb="7" eb="9">
      <t>イジョウ</t>
    </rPh>
    <phoneticPr fontId="2"/>
  </si>
  <si>
    <t>11028-p8</t>
  </si>
  <si>
    <t>11028-p7</t>
  </si>
  <si>
    <t>11028-p6</t>
  </si>
  <si>
    <t>11028-p5</t>
  </si>
  <si>
    <t>11028-p4</t>
  </si>
  <si>
    <t>11028-p3</t>
  </si>
  <si>
    <t>11028-p2</t>
  </si>
  <si>
    <t>11028-p12</t>
  </si>
  <si>
    <t>11028-p10</t>
  </si>
  <si>
    <t>10984-p6</t>
  </si>
  <si>
    <t>10984-p5</t>
  </si>
  <si>
    <t>10984-p4</t>
  </si>
  <si>
    <t>10984-p3</t>
  </si>
  <si>
    <t>10984-p2</t>
  </si>
  <si>
    <t>10984-p12</t>
  </si>
  <si>
    <t>5058-p6</t>
  </si>
  <si>
    <t>5058-p12</t>
  </si>
  <si>
    <t>4167-p6</t>
  </si>
  <si>
    <t>5058-p24</t>
  </si>
  <si>
    <t>4167-p12</t>
  </si>
  <si>
    <t>商品番号</t>
    <rPh sb="0" eb="2">
      <t>ショウヒン</t>
    </rPh>
    <rPh sb="2" eb="4">
      <t>バンゴウ</t>
    </rPh>
    <phoneticPr fontId="2"/>
  </si>
  <si>
    <t>ふんわり柚子青汁</t>
    <rPh sb="4" eb="6">
      <t>ユズ</t>
    </rPh>
    <rPh sb="6" eb="8">
      <t>アオジル</t>
    </rPh>
    <phoneticPr fontId="2"/>
  </si>
  <si>
    <t>品名</t>
    <rPh sb="0" eb="2">
      <t>ヒンメイ</t>
    </rPh>
    <phoneticPr fontId="2"/>
  </si>
  <si>
    <t>11189-p6</t>
  </si>
  <si>
    <t>11189-p12</t>
  </si>
  <si>
    <t>11127-p6</t>
  </si>
  <si>
    <t>11127-p12</t>
  </si>
  <si>
    <t>11134-p6</t>
  </si>
  <si>
    <t>11134-p12</t>
  </si>
  <si>
    <t>11202-p6</t>
  </si>
  <si>
    <t>11202-p3</t>
  </si>
  <si>
    <t>11141-p6</t>
  </si>
  <si>
    <t>11141-p12</t>
  </si>
  <si>
    <t>11158-p6</t>
  </si>
  <si>
    <t>11158-p12</t>
  </si>
  <si>
    <t>11219-p3</t>
  </si>
  <si>
    <t>11219-p6</t>
  </si>
  <si>
    <t>3740-p6</t>
  </si>
  <si>
    <t>3740-p12</t>
  </si>
  <si>
    <t>5522-p6</t>
  </si>
  <si>
    <t>5522-p12</t>
  </si>
  <si>
    <t>9124-p6</t>
  </si>
  <si>
    <t>9124-p12</t>
  </si>
  <si>
    <t>0268-p6</t>
  </si>
  <si>
    <t>0268-p12</t>
  </si>
  <si>
    <t>4990-p6</t>
  </si>
  <si>
    <t>4990-p12</t>
  </si>
  <si>
    <t>3351-p6</t>
  </si>
  <si>
    <t>3351-p12</t>
  </si>
  <si>
    <t>5089-p6</t>
  </si>
  <si>
    <t>5089-p12</t>
  </si>
  <si>
    <t>マーマレード/セット</t>
    <phoneticPr fontId="54"/>
  </si>
  <si>
    <t>夏みかん紅茶</t>
    <phoneticPr fontId="54"/>
  </si>
  <si>
    <t>10069-p6</t>
  </si>
  <si>
    <t>10069-p12</t>
  </si>
  <si>
    <t>夏みかん塩飴（しおあめ）</t>
    <phoneticPr fontId="54"/>
  </si>
  <si>
    <t>8387-p6</t>
  </si>
  <si>
    <t>8387-p10</t>
  </si>
  <si>
    <t>5065-p6</t>
  </si>
  <si>
    <t>5065-p12</t>
  </si>
  <si>
    <t>5065-p24</t>
  </si>
  <si>
    <t>10434-p6</t>
  </si>
  <si>
    <t>10434-p12</t>
  </si>
  <si>
    <t>2057-p3</t>
  </si>
  <si>
    <t>2057-p6</t>
  </si>
  <si>
    <t>4235-p6</t>
  </si>
  <si>
    <t>4235-p12</t>
  </si>
  <si>
    <t>4556-p6</t>
  </si>
  <si>
    <t>4556-p12</t>
  </si>
  <si>
    <t>4556-p24</t>
  </si>
  <si>
    <t>10458-p6</t>
  </si>
  <si>
    <t>10458-p12</t>
  </si>
  <si>
    <t>10458-p24</t>
  </si>
  <si>
    <t>2095-p3</t>
  </si>
  <si>
    <t>2095-p6</t>
  </si>
  <si>
    <t>味ぽん酢/アソート</t>
    <rPh sb="0" eb="1">
      <t>アジ</t>
    </rPh>
    <phoneticPr fontId="54"/>
  </si>
  <si>
    <t>味ぽん酢/だいだい</t>
  </si>
  <si>
    <t>12087-p6</t>
  </si>
  <si>
    <t>12087-p12</t>
  </si>
  <si>
    <t>味ぽん酢/ゆず</t>
    <rPh sb="3" eb="4">
      <t>ス</t>
    </rPh>
    <phoneticPr fontId="54"/>
  </si>
  <si>
    <t>12094-p6</t>
  </si>
  <si>
    <t>12094-p12</t>
  </si>
  <si>
    <t>12100-p6</t>
  </si>
  <si>
    <t>12100-p12</t>
  </si>
  <si>
    <t>味ぽん酢/ゆずきち</t>
    <rPh sb="3" eb="4">
      <t>ス</t>
    </rPh>
    <phoneticPr fontId="54"/>
  </si>
  <si>
    <t>味ぽん酢/とろみ</t>
    <phoneticPr fontId="54"/>
  </si>
  <si>
    <t>10847-p6</t>
  </si>
  <si>
    <t>10847-p12</t>
  </si>
  <si>
    <t>熟成味ぽん酢</t>
    <phoneticPr fontId="54"/>
  </si>
  <si>
    <t>2064-p6</t>
  </si>
  <si>
    <t>2064-p3</t>
  </si>
  <si>
    <t>本ぽん酢ギフト</t>
    <phoneticPr fontId="54"/>
  </si>
  <si>
    <t>2750-p6</t>
  </si>
  <si>
    <t>2750-p12</t>
  </si>
  <si>
    <t>2743-p6</t>
  </si>
  <si>
    <t>2743-p12</t>
  </si>
  <si>
    <t>0039-p6</t>
  </si>
  <si>
    <t>0039-p12</t>
  </si>
  <si>
    <t>0039-p24</t>
  </si>
  <si>
    <t>ゆず塩</t>
    <rPh sb="2" eb="3">
      <t>シオ</t>
    </rPh>
    <phoneticPr fontId="54"/>
  </si>
  <si>
    <t>6772-p6</t>
  </si>
  <si>
    <t>8318-p6</t>
  </si>
  <si>
    <t>夏みかん塩</t>
    <rPh sb="0" eb="1">
      <t>ナツ</t>
    </rPh>
    <rPh sb="4" eb="5">
      <t>シオ</t>
    </rPh>
    <phoneticPr fontId="54"/>
  </si>
  <si>
    <t>10571-p6</t>
  </si>
  <si>
    <t>10588-p6</t>
  </si>
  <si>
    <t>萩の塩</t>
    <rPh sb="0" eb="1">
      <t>ハギ</t>
    </rPh>
    <rPh sb="2" eb="3">
      <t>シオ</t>
    </rPh>
    <phoneticPr fontId="54"/>
  </si>
  <si>
    <t>5072-p6</t>
  </si>
  <si>
    <t>6796-p6</t>
  </si>
  <si>
    <t>3214-p10</t>
  </si>
  <si>
    <t>3214-p20</t>
  </si>
  <si>
    <t>3252-p10</t>
  </si>
  <si>
    <t>3283-p5</t>
  </si>
  <si>
    <t>8431-p10</t>
  </si>
  <si>
    <t>8431-p20</t>
  </si>
  <si>
    <t>9162-p10</t>
  </si>
  <si>
    <t>9186-p5</t>
  </si>
  <si>
    <t>10649-p10</t>
  </si>
  <si>
    <t>10649-p20</t>
  </si>
  <si>
    <t>10656-p10</t>
  </si>
  <si>
    <t>10670-p5</t>
  </si>
  <si>
    <t>9278-p5</t>
  </si>
  <si>
    <t>5331-p6</t>
  </si>
  <si>
    <t>5331-p12</t>
  </si>
  <si>
    <t>シトラスガーデンギフト</t>
    <phoneticPr fontId="54"/>
  </si>
  <si>
    <t>柑橘ギフト</t>
    <rPh sb="0" eb="2">
      <t>カンキツ</t>
    </rPh>
    <phoneticPr fontId="54"/>
  </si>
  <si>
    <t>結(ゆい)ギフト</t>
    <rPh sb="0" eb="1">
      <t>ユイ</t>
    </rPh>
    <phoneticPr fontId="54"/>
  </si>
  <si>
    <t>凛(りん)ギフト</t>
    <rPh sb="0" eb="1">
      <t>リン</t>
    </rPh>
    <phoneticPr fontId="54"/>
  </si>
  <si>
    <t>雅(みやび)ギフト</t>
    <phoneticPr fontId="54"/>
  </si>
  <si>
    <t>いろどりギフト</t>
    <phoneticPr fontId="54"/>
  </si>
  <si>
    <t>実りギフト</t>
    <rPh sb="0" eb="1">
      <t>ミノ</t>
    </rPh>
    <phoneticPr fontId="54"/>
  </si>
  <si>
    <t>豊熟ギフト</t>
    <phoneticPr fontId="54"/>
  </si>
  <si>
    <t>萩満喫ギフト</t>
    <phoneticPr fontId="54"/>
  </si>
  <si>
    <t>萩ティータイムギフト</t>
    <phoneticPr fontId="54"/>
  </si>
  <si>
    <t>朝日新聞掲載商品</t>
    <rPh sb="6" eb="8">
      <t>ショウヒン</t>
    </rPh>
    <phoneticPr fontId="2"/>
  </si>
  <si>
    <t>柚子屋　太郎</t>
    <rPh sb="0" eb="2">
      <t>ユズ</t>
    </rPh>
    <rPh sb="2" eb="3">
      <t>ヤ</t>
    </rPh>
    <rPh sb="4" eb="6">
      <t>タロウ</t>
    </rPh>
    <phoneticPr fontId="2"/>
  </si>
  <si>
    <t>お届先住所
市町村　番地　マンション名　会社名など</t>
    <rPh sb="1" eb="2">
      <t>トドケ</t>
    </rPh>
    <rPh sb="2" eb="3">
      <t>サキ</t>
    </rPh>
    <rPh sb="3" eb="5">
      <t>ジュウショ</t>
    </rPh>
    <rPh sb="6" eb="9">
      <t>シチョウソン</t>
    </rPh>
    <rPh sb="10" eb="12">
      <t>バンチ</t>
    </rPh>
    <rPh sb="18" eb="19">
      <t>メイ</t>
    </rPh>
    <rPh sb="20" eb="23">
      <t>カイシャメイ</t>
    </rPh>
    <phoneticPr fontId="2"/>
  </si>
  <si>
    <t>※リスト中の商品番号をご入力ください。「商品名」は自動で出力されます。</t>
    <rPh sb="4" eb="5">
      <t>チュウ</t>
    </rPh>
    <rPh sb="6" eb="8">
      <t>ショウヒン</t>
    </rPh>
    <rPh sb="8" eb="10">
      <t>バンゴウ</t>
    </rPh>
    <phoneticPr fontId="2"/>
  </si>
  <si>
    <t>ギフト箱は付いていません。</t>
    <rPh sb="3" eb="4">
      <t>ハコ</t>
    </rPh>
    <rPh sb="5" eb="6">
      <t>ツ</t>
    </rPh>
    <phoneticPr fontId="2"/>
  </si>
  <si>
    <t>萩市椿東字奈古屋1189　株式会社柚子屋本店</t>
    <rPh sb="13" eb="15">
      <t>カブシキ</t>
    </rPh>
    <rPh sb="15" eb="17">
      <t>カイシャ</t>
    </rPh>
    <rPh sb="17" eb="19">
      <t>ユズ</t>
    </rPh>
    <rPh sb="19" eb="20">
      <t>ヤ</t>
    </rPh>
    <rPh sb="20" eb="22">
      <t>ホンテン</t>
    </rPh>
    <phoneticPr fontId="2"/>
  </si>
  <si>
    <r>
      <t>■ご依頼主様情報　　　　</t>
    </r>
    <r>
      <rPr>
        <b/>
        <sz val="11"/>
        <color rgb="FF000000"/>
        <rFont val="游ゴシック"/>
        <family val="3"/>
        <charset val="128"/>
      </rPr>
      <t>＊ 送り状の送り主及び、御請求書の送付先となります。</t>
    </r>
    <rPh sb="2" eb="4">
      <t>イライ</t>
    </rPh>
    <rPh sb="4" eb="5">
      <t>ヌシ</t>
    </rPh>
    <rPh sb="5" eb="6">
      <t>サマ</t>
    </rPh>
    <rPh sb="6" eb="8">
      <t>ジョウホウ</t>
    </rPh>
    <rPh sb="14" eb="15">
      <t>オク</t>
    </rPh>
    <rPh sb="16" eb="17">
      <t>ジョウ</t>
    </rPh>
    <rPh sb="18" eb="19">
      <t>オク</t>
    </rPh>
    <rPh sb="20" eb="21">
      <t>ヌシ</t>
    </rPh>
    <rPh sb="21" eb="22">
      <t>オヨ</t>
    </rPh>
    <rPh sb="25" eb="28">
      <t>セイキュウショ</t>
    </rPh>
    <rPh sb="29" eb="32">
      <t>ソウフサキ</t>
    </rPh>
    <phoneticPr fontId="2"/>
  </si>
  <si>
    <t>メッセージカードが必要な場合は選択</t>
    <rPh sb="9" eb="11">
      <t>ヒツヨウ</t>
    </rPh>
    <rPh sb="12" eb="14">
      <t>バアイ</t>
    </rPh>
    <rPh sb="15" eb="17">
      <t>センタク</t>
    </rPh>
    <phoneticPr fontId="2"/>
  </si>
  <si>
    <t>配達希望日</t>
    <phoneticPr fontId="2"/>
  </si>
  <si>
    <t xml:space="preserve">名入れ（下書き）
※熨斗が必要な場合  </t>
    <phoneticPr fontId="2"/>
  </si>
  <si>
    <t>ご選択またはご入力をお願いします。</t>
    <rPh sb="1" eb="3">
      <t>センタク</t>
    </rPh>
    <rPh sb="7" eb="9">
      <t>ニュウリョク</t>
    </rPh>
    <rPh sb="11" eb="12">
      <t>ネガ</t>
    </rPh>
    <phoneticPr fontId="2"/>
  </si>
  <si>
    <t>上記のご注文についてのご担当者様及び、ご連絡先が別途ございましたらご入力ください。</t>
    <rPh sb="0" eb="2">
      <t>ジョウキ</t>
    </rPh>
    <rPh sb="4" eb="6">
      <t>チュウモン</t>
    </rPh>
    <rPh sb="12" eb="14">
      <t>タントウ</t>
    </rPh>
    <rPh sb="14" eb="16">
      <t>シャサマ</t>
    </rPh>
    <rPh sb="16" eb="17">
      <t>オヨ</t>
    </rPh>
    <rPh sb="20" eb="23">
      <t>レンラクサキ</t>
    </rPh>
    <rPh sb="24" eb="26">
      <t>ベット</t>
    </rPh>
    <rPh sb="34" eb="36">
      <t>ニュウリョク</t>
    </rPh>
    <phoneticPr fontId="2"/>
  </si>
  <si>
    <t>※　在庫状況により、ご希望に沿えない場合がございます。</t>
    <rPh sb="2" eb="4">
      <t xml:space="preserve">ザイコジョウキ </t>
    </rPh>
    <rPh sb="4" eb="6">
      <t>ZYOUKYO</t>
    </rPh>
    <phoneticPr fontId="2"/>
  </si>
  <si>
    <t>送り主
※依頼主と違う場合はご入力ください</t>
    <rPh sb="0" eb="1">
      <t>オク</t>
    </rPh>
    <rPh sb="2" eb="3">
      <t>ヌシ</t>
    </rPh>
    <rPh sb="5" eb="8">
      <t>イライヌシ</t>
    </rPh>
    <rPh sb="9" eb="10">
      <t>チガ</t>
    </rPh>
    <rPh sb="11" eb="13">
      <t>バアイ</t>
    </rPh>
    <rPh sb="15" eb="17">
      <t>NYUURYOK</t>
    </rPh>
    <phoneticPr fontId="2"/>
  </si>
  <si>
    <t>贈答用ギフト箱入商品はこちらから↓</t>
    <rPh sb="0" eb="3">
      <t>ZOUTOUYO</t>
    </rPh>
    <rPh sb="6" eb="7">
      <t>ハコ</t>
    </rPh>
    <rPh sb="7" eb="8">
      <t>イ</t>
    </rPh>
    <rPh sb="8" eb="10">
      <t>SYOUHIN</t>
    </rPh>
    <phoneticPr fontId="2"/>
  </si>
  <si>
    <t>搾り果汁/搾り柚子（ゆず果汁100％）</t>
    <rPh sb="2" eb="4">
      <t>YUZU</t>
    </rPh>
    <phoneticPr fontId="54"/>
  </si>
  <si>
    <t>搾り果汁/搾り橙（だいだい果汁100％）</t>
    <rPh sb="0" eb="1">
      <t>シボ</t>
    </rPh>
    <rPh sb="2" eb="3">
      <t>DAIDA</t>
    </rPh>
    <rPh sb="4" eb="5">
      <t>DAIDA</t>
    </rPh>
    <phoneticPr fontId="54"/>
  </si>
  <si>
    <t>搾り果汁/搾りゆずきち（ゆずきち果汁100％）</t>
    <rPh sb="0" eb="1">
      <t>シボ</t>
    </rPh>
    <rPh sb="2" eb="4">
      <t>カジュウ</t>
    </rPh>
    <rPh sb="5" eb="6">
      <t>SIBOR</t>
    </rPh>
    <phoneticPr fontId="54"/>
  </si>
  <si>
    <t>搾り果汁/搾りすだち（すだち果汁100％）</t>
    <rPh sb="0" eb="1">
      <t>シボ</t>
    </rPh>
    <rPh sb="10" eb="12">
      <t>KAZYU</t>
    </rPh>
    <phoneticPr fontId="54"/>
  </si>
  <si>
    <t>搾り果汁/常用生（業務用ブレンド橙果汁）</t>
    <rPh sb="0" eb="1">
      <t>ツネ</t>
    </rPh>
    <rPh sb="1" eb="2">
      <t>ヨウ</t>
    </rPh>
    <rPh sb="2" eb="3">
      <t>セイ</t>
    </rPh>
    <rPh sb="9" eb="12">
      <t>GYO</t>
    </rPh>
    <rPh sb="16" eb="17">
      <t>DAIDA</t>
    </rPh>
    <rPh sb="17" eb="19">
      <t>KAZYU</t>
    </rPh>
    <phoneticPr fontId="54"/>
  </si>
  <si>
    <t>カタログギフト</t>
    <phoneticPr fontId="2"/>
  </si>
  <si>
    <t>柚子屋特選ギフト</t>
    <rPh sb="0" eb="3">
      <t>YUZUY</t>
    </rPh>
    <phoneticPr fontId="54"/>
  </si>
  <si>
    <t>※1　お届け先1件につき、商品代金「7,000円以上」で〝送料無料〝です。
※2　北海道・沖縄県へ発送の場合は、お届け先1件につき、商品代金「12,000円以上」で〝送料無料〝です。
※3　商品により、別途箱代・包装代が発生する場合がございます。
※4　送料無料商品や送料込み商品に関しましては、後ほど訂正処理をいたしますのでご安心ください。
※5　正式なご請求金額は、ご注文から3営業日内にご連絡いたします。
※6　先様に金額が分かる物は一切同梱いたしませんのでご安心ください。</t>
    <rPh sb="47" eb="48">
      <t>KEN</t>
    </rPh>
    <rPh sb="95" eb="97">
      <t>セイシキ</t>
    </rPh>
    <rPh sb="99" eb="101">
      <t>セイキュウ</t>
    </rPh>
    <rPh sb="101" eb="103">
      <t>キンガク</t>
    </rPh>
    <rPh sb="106" eb="108">
      <t>チュウモン</t>
    </rPh>
    <rPh sb="111" eb="113">
      <t>エイギョウ</t>
    </rPh>
    <rPh sb="113" eb="114">
      <t>ニチ</t>
    </rPh>
    <rPh sb="114" eb="115">
      <t>ナイ</t>
    </rPh>
    <rPh sb="117" eb="119">
      <t>レンラク</t>
    </rPh>
    <phoneticPr fontId="2"/>
  </si>
  <si>
    <r>
      <t>ご注文をご入力されましたら、下記メールアドレスまで、ファイルを添付してお送りください。
メールアドレス：</t>
    </r>
    <r>
      <rPr>
        <b/>
        <sz val="16"/>
        <color theme="1"/>
        <rFont val="游ゴシック"/>
        <family val="3"/>
        <charset val="128"/>
      </rPr>
      <t>shop@e-yuzuya.com</t>
    </r>
    <r>
      <rPr>
        <sz val="14"/>
        <color theme="1"/>
        <rFont val="游ゴシック"/>
        <family val="3"/>
        <charset val="128"/>
      </rPr>
      <t>　　　ご不明点がある場合は、フリーダイヤル：</t>
    </r>
    <r>
      <rPr>
        <b/>
        <sz val="14"/>
        <color theme="1"/>
        <rFont val="游ゴシック"/>
        <family val="3"/>
        <charset val="128"/>
      </rPr>
      <t>0120-717-511</t>
    </r>
    <r>
      <rPr>
        <sz val="14"/>
        <color theme="1"/>
        <rFont val="游ゴシック"/>
        <family val="3"/>
        <charset val="128"/>
      </rPr>
      <t>までご連絡ください。</t>
    </r>
    <rPh sb="5" eb="7">
      <t>NYUURYOK</t>
    </rPh>
    <rPh sb="73" eb="75">
      <t>フメイ</t>
    </rPh>
    <rPh sb="75" eb="76">
      <t>テン</t>
    </rPh>
    <rPh sb="79" eb="81">
      <t>バアイ</t>
    </rPh>
    <rPh sb="106" eb="108">
      <t>レンラク</t>
    </rPh>
    <phoneticPr fontId="2"/>
  </si>
  <si>
    <t>※　お名前が連名の場合は、‟様”をご記入下さい。【例】柚子屋 太郎 様　花子 様</t>
    <rPh sb="3" eb="5">
      <t>ナマエ</t>
    </rPh>
    <rPh sb="6" eb="8">
      <t>レンメイ</t>
    </rPh>
    <rPh sb="9" eb="11">
      <t>バアイ</t>
    </rPh>
    <rPh sb="14" eb="15">
      <t>サマ</t>
    </rPh>
    <rPh sb="18" eb="21">
      <t>キニュウクダ</t>
    </rPh>
    <rPh sb="25" eb="26">
      <t>レイ</t>
    </rPh>
    <rPh sb="27" eb="29">
      <t>ユズ</t>
    </rPh>
    <rPh sb="29" eb="30">
      <t>ヤ</t>
    </rPh>
    <rPh sb="31" eb="33">
      <t>タロウ</t>
    </rPh>
    <rPh sb="34" eb="35">
      <t>サマ</t>
    </rPh>
    <rPh sb="36" eb="38">
      <t>ハナコ</t>
    </rPh>
    <rPh sb="39" eb="40">
      <t>サマ</t>
    </rPh>
    <phoneticPr fontId="2"/>
  </si>
  <si>
    <t>【通常購入】柑橘習慣（500ml瓶）単品　</t>
  </si>
  <si>
    <t>【通常購入】柑橘習慣（500ml瓶）2本　</t>
  </si>
  <si>
    <t>【通常購入】柑橘習慣（500ml瓶）3本　</t>
  </si>
  <si>
    <t>【通常購入】柑橘習慣（500ml瓶）4本　</t>
  </si>
  <si>
    <t>【通常購入】柑橘習慣（500ml瓶）5本　</t>
  </si>
  <si>
    <t>【通常購入】柑橘習慣（500ml瓶）6本　</t>
  </si>
  <si>
    <t>【通常購入】柑橘習慣（500ml瓶）7本　</t>
  </si>
  <si>
    <t>【通常購入】柑橘習慣（500ml瓶）8本　</t>
  </si>
  <si>
    <t>【通常購入】柑橘習慣（500ml瓶）10本　</t>
  </si>
  <si>
    <t>【通常購入】柑橘習慣（500ml瓶）12本　</t>
  </si>
  <si>
    <t>【通常購入】柑橘習慣（1.0L紙パック）単品　</t>
  </si>
  <si>
    <t>【通常購入】柑橘習慣（1.0L紙パック）2本　</t>
  </si>
  <si>
    <t>【通常購入】柑橘習慣（1.0L紙パック）3本　</t>
  </si>
  <si>
    <t>【通常購入】柑橘習慣（1.0L紙パック）4本　</t>
  </si>
  <si>
    <t>【通常購入】柑橘習慣（1.0L紙パック）5本　</t>
  </si>
  <si>
    <t>【通常購入】柑橘習慣（1.0L紙パック）6本　</t>
  </si>
  <si>
    <t>【通常購入】柑橘習慣（1.0L紙パック）12本　</t>
  </si>
  <si>
    <t>ふんわり柚子青汁（100g）単品【包装不可】　</t>
  </si>
  <si>
    <t>【お便り掲載】爽やか柑橘の濃厚ジュースセット[12056]　</t>
  </si>
  <si>
    <t>ジュースアソート6本セット[11882]　</t>
  </si>
  <si>
    <t>ジュースアソート12本セット[11899]　</t>
  </si>
  <si>
    <t>ゆずきち３（500ml）単品　</t>
  </si>
  <si>
    <t>ゆずきち３（500ml）6本　</t>
  </si>
  <si>
    <t>ゆずきち３（500ml）12本　</t>
  </si>
  <si>
    <t>夏みかん４（500ml）単品　</t>
  </si>
  <si>
    <t>夏みかん４（500ml）6本　</t>
  </si>
  <si>
    <t>夏みかん４（500ml）12本　</t>
  </si>
  <si>
    <t>夏みかん４（180mlキュート瓶）単品　</t>
  </si>
  <si>
    <t>夏みかん４（180mlキュート瓶）6本　</t>
  </si>
  <si>
    <t>夏みかん４（180mlキュート瓶）12本　</t>
  </si>
  <si>
    <t>夏みかん４（1.8L/一升瓶）単品　</t>
  </si>
  <si>
    <t>夏みかん４（1.8L/一升瓶）6本　</t>
  </si>
  <si>
    <t>夏みかん４（1.8L/一升瓶）3本　</t>
  </si>
  <si>
    <t>ゆず５（500ml）単品　</t>
  </si>
  <si>
    <t>ゆず５（500ml）6本　</t>
  </si>
  <si>
    <t>ゆず５（500ml）12本　</t>
  </si>
  <si>
    <t>ゆず５（180mlキュート瓶）単品　</t>
  </si>
  <si>
    <t>ゆず５（180mlキュート瓶）6本　</t>
  </si>
  <si>
    <t>ゆず５（180mlキュート瓶）12本　</t>
  </si>
  <si>
    <t>ゆず５（1.8L/一升瓶）単品　</t>
  </si>
  <si>
    <t>ゆず５（1.8L/一升瓶）3本　</t>
  </si>
  <si>
    <t>ゆず５（1.8L/一升瓶）6本　</t>
  </si>
  <si>
    <t>柚子屋の柚子茶（280g）単品　</t>
  </si>
  <si>
    <t>柚子屋の柚子茶（280g）6本　</t>
  </si>
  <si>
    <t>柚子屋の柚子茶（280g）12本　</t>
  </si>
  <si>
    <t>柚子屋のゆず茶（420g）単品　</t>
  </si>
  <si>
    <t>柚子屋のゆず茶（420g）6本　</t>
  </si>
  <si>
    <t>柚子屋のゆず茶（420g）12本　</t>
  </si>
  <si>
    <t>だいだいマーマレード（160g）単品　</t>
  </si>
  <si>
    <t>だいだいマーマレード（160g）6本　</t>
  </si>
  <si>
    <t>だいだいマーマレード（160g）12本　</t>
  </si>
  <si>
    <t>夏みかんマーマレード（280g）単品　</t>
  </si>
  <si>
    <t>夏みかんマーマレード（280g）6本　</t>
  </si>
  <si>
    <t>夏みかんマーマレード（280g）12本　</t>
  </si>
  <si>
    <t>夏みかんマーマレード（160g）単品　</t>
  </si>
  <si>
    <t>夏みかんマーマレード（160g）6本　</t>
  </si>
  <si>
    <t>夏みかんマーマレード（160g）12本　</t>
  </si>
  <si>
    <t>柚子マーマレード（280g）単品　</t>
  </si>
  <si>
    <t>柚子マーマレード（280g）6本　</t>
  </si>
  <si>
    <t>柚子マーマレード（280g）12本　</t>
  </si>
  <si>
    <t>柚子マーマレード（160g）単品　</t>
  </si>
  <si>
    <t>柚子マーマレード（160g）6本　</t>
  </si>
  <si>
    <t>柚子マーマレード（160g）12本　</t>
  </si>
  <si>
    <t>マーマレード6本アソート（各280g）[12797]　</t>
  </si>
  <si>
    <t>マーマレード12本アソート（各280g）[12803]　</t>
  </si>
  <si>
    <t>夏みかん紅茶（ティーバッグ10包）スタンドパック単品　</t>
  </si>
  <si>
    <t>夏みかん紅茶（ティーバッグ10包）スタンドパック６袋　</t>
  </si>
  <si>
    <t>夏みかん紅茶（ティーバッグ10包）スタンドパック12袋　</t>
  </si>
  <si>
    <t>夏みかん塩飴（80g）単品　</t>
  </si>
  <si>
    <t>夏みかん塩飴（80g）6袋　</t>
  </si>
  <si>
    <t>夏みかん塩飴（80g）10袋　</t>
  </si>
  <si>
    <t>搾り橙（橙果汁100％・200ml）単品　</t>
  </si>
  <si>
    <t>搾り橙（橙果汁100％・200ml）6本　</t>
  </si>
  <si>
    <t>搾り橙（橙果汁100％・200ml）12本　</t>
  </si>
  <si>
    <t>搾り橙（橙果汁100％・200ml）24本　</t>
  </si>
  <si>
    <t>搾り橙（橙果汁100％・720ml）単品　</t>
  </si>
  <si>
    <t>搾り橙（橙果汁100％・720ml）6本　</t>
  </si>
  <si>
    <t>搾り橙（橙果汁100％・720ml）12本　</t>
  </si>
  <si>
    <t>搾り柚子（一升瓶1.8L）単品（柚子果汁100％）　</t>
  </si>
  <si>
    <t>【送料無料】搾り柚子（一升瓶1.8L）3本（柚子果汁100％）(業務用・大容量)|　</t>
  </si>
  <si>
    <t>【送料無料】搾り柚子（一升瓶1.8L）6本（柚子果汁100％）(業務用・大容量)|　</t>
  </si>
  <si>
    <t>搾り柚子（720ml）単品（柚子果汁100％）　</t>
  </si>
  <si>
    <t>【送料無料】搾り柚子（720ml）6本（柚子果汁100％）　</t>
  </si>
  <si>
    <t>【送料無料】搾り柚子（720ml）12本（柚子果汁100％）(業務用・大容量)　</t>
  </si>
  <si>
    <t>搾り柚子（200ml）単品（柚子果汁100％）　</t>
  </si>
  <si>
    <t>搾り柚子（200ml）6本（柚子果汁100％）　</t>
  </si>
  <si>
    <t>搾り柚子（200ml）12本（柚子果汁100％）　</t>
  </si>
  <si>
    <t>【送料無料】搾り柚子（200ml）24本（柚子果汁100％）　</t>
  </si>
  <si>
    <t>搾りすだち（720ml）単品　</t>
  </si>
  <si>
    <t>搾りすだち（720ml）6本　</t>
  </si>
  <si>
    <t>搾りすだち（720ml）12本　</t>
  </si>
  <si>
    <t>搾りすだち（200ml）単品　</t>
  </si>
  <si>
    <t>搾りすだち（200ml）6本　</t>
  </si>
  <si>
    <t>搾りすだち（200ml）12本　</t>
  </si>
  <si>
    <t>搾りすだち（200ml）24本　</t>
  </si>
  <si>
    <t>搾りゆずきち（ゆずきち果汁100％・200ml）単品　</t>
  </si>
  <si>
    <t>搾りゆずきち（ゆずきち果汁100％・200ml）6本　</t>
  </si>
  <si>
    <t>搾りゆずきち（ゆずきち果汁100％・200ml）12本　</t>
  </si>
  <si>
    <t>搾りゆずきち（ゆずきち果汁100％・200ml）24本　</t>
  </si>
  <si>
    <t>橙酢常用生-業務用（一升瓶1.8L）単品　</t>
  </si>
  <si>
    <t>橙酢常用生-業務用（一升瓶1.8L）3本　</t>
  </si>
  <si>
    <t>橙酢常用生-業務用（一升瓶1.8L）6本　</t>
  </si>
  <si>
    <t>味ぽん酢アソート8本セット[12674]　</t>
  </si>
  <si>
    <t>味ぽん酢アソート12本セット[12681]　</t>
  </si>
  <si>
    <t>味ぽん酢だいだい（150ml）単品　</t>
  </si>
  <si>
    <t>味ぽん酢だいだい（150ml）6本　</t>
  </si>
  <si>
    <t>味ぽん酢だいだい（150ml）12本　</t>
  </si>
  <si>
    <t>味ぽん酢ゆず（150ml）単品　</t>
  </si>
  <si>
    <t>味ぽん酢ゆず（150ml）6本　</t>
  </si>
  <si>
    <t>味ぽん酢ゆず（150ml）12本　</t>
  </si>
  <si>
    <t>味ぽん酢ゆずきち（150ml）単品　</t>
  </si>
  <si>
    <t>味ぽん酢ゆずきち（150ml）6本　</t>
  </si>
  <si>
    <t>味ぽん酢ゆずきち（150ml）12本　</t>
  </si>
  <si>
    <t>味ぽん酢とろみ（150ml）単品　</t>
  </si>
  <si>
    <t>味ぽん酢とろみ（150ml）6本　</t>
  </si>
  <si>
    <t>味ぽん酢とろみ（150ml）12本　</t>
  </si>
  <si>
    <t>熟成味ぽん酢（一升瓶1.8L）単品　</t>
  </si>
  <si>
    <t>熟成味ぽん酢（一升瓶1.8L）3本　</t>
  </si>
  <si>
    <t>熟成味ぽん酢（一升瓶1.8L）6本　</t>
  </si>
  <si>
    <t>柚子胡椒（90g）単品　</t>
  </si>
  <si>
    <t>柚子胡椒（90g）6本　</t>
  </si>
  <si>
    <t>柚子胡椒（90g）12本　</t>
  </si>
  <si>
    <t>赤おろし（90g）|単品【もみじおろしの素】　</t>
  </si>
  <si>
    <t>赤おろし（90g）|6本|【もみじおろしの素】　</t>
  </si>
  <si>
    <t>赤おろし（90g）|12本|【もみじおろしの素】　</t>
  </si>
  <si>
    <t>赤おろし（150g）6本|【もみじおろしの素】　</t>
  </si>
  <si>
    <t>赤おろし（150g）12本|【もみじおろしの素】　</t>
  </si>
  <si>
    <t>赤おろし（150g）24本|【もみじおろしの素】　</t>
  </si>
  <si>
    <t>ゆず塩（瓶入25g）単品　</t>
  </si>
  <si>
    <t>ゆず塩（瓶入25g）6本　</t>
  </si>
  <si>
    <t>ゆず塩（袋入100g）単品　</t>
  </si>
  <si>
    <t>ゆず塩（袋入100g）6袋　</t>
  </si>
  <si>
    <t>夏みかん塩（瓶入25g）単品　</t>
  </si>
  <si>
    <t>夏みかん塩（瓶入25g）6本　</t>
  </si>
  <si>
    <t>夏みかん塩（袋入100g）単品　</t>
  </si>
  <si>
    <t>夏みかん塩（袋入100g）６袋　</t>
  </si>
  <si>
    <t>萩の塩（袋入100g）単品　</t>
  </si>
  <si>
    <t>萩の塩（袋入100g）6袋　</t>
  </si>
  <si>
    <t>萩の塩（瓶入25g）単品　</t>
  </si>
  <si>
    <t>萩の塩（瓶入25g）6本　</t>
  </si>
  <si>
    <t>夏みかんスライス（160g）単品　</t>
  </si>
  <si>
    <t>夏みかんスライス（160g）6本　</t>
  </si>
  <si>
    <t>夏みかんスライス（160g）12本　</t>
  </si>
  <si>
    <t>夏みかんゼリー自宅用箱なし（80g）単品　</t>
  </si>
  <si>
    <t>夏みかんゼリー自宅用箱なし（80g）10個　</t>
  </si>
  <si>
    <t>夏みかんゼリー自宅用箱なし（80g）20個　</t>
  </si>
  <si>
    <t>夏みかんゼリー自宅用箱なし（80g）3個　</t>
  </si>
  <si>
    <t>柚子ゼリー自宅用箱なし（80g）単品　</t>
  </si>
  <si>
    <t>柚子ゼリー自宅用箱なし（80g）10個　</t>
  </si>
  <si>
    <t>柚子ゼリー自宅用箱なし（80g）20個　</t>
  </si>
  <si>
    <t>柚子ゼリー自宅用箱なし（80g）3個　</t>
  </si>
  <si>
    <t>ゆずきちゼリー自宅用箱なし（80g）単品　</t>
  </si>
  <si>
    <t>ゆずきちゼリー自宅用箱なし（80g）10個　</t>
  </si>
  <si>
    <t>ゆずきちゼリー自宅用箱なし（80g）20個　</t>
  </si>
  <si>
    <t>ゆずきちゼリー自宅用箱なし（80g）3個　</t>
  </si>
  <si>
    <t>ゼリーアソート自宅用箱なし（80g）3個　</t>
  </si>
  <si>
    <t>夏みかんゼリー贈答用箱入り（80g）5個セット[3252]　</t>
  </si>
  <si>
    <t>【お便り掲載】夏みかんゼリー贈答用箱入り（80g）5個セット×10箱[3252-p10]　</t>
  </si>
  <si>
    <t>【お便り掲載】夏みかんゼリー贈答用箱入り（80g）15個セット[3283]　</t>
  </si>
  <si>
    <t>【お便り掲載】夏みかんゼリー贈答用箱入り（80g）15個セット×5箱[3283-p5]　</t>
  </si>
  <si>
    <t>柚子ゼリー贈答用箱入（80g）5個セット[9162]　</t>
  </si>
  <si>
    <t>【お便り掲載】柚子ゼリー贈答用箱入（80g）5個セット×10箱[9162-p10]　</t>
    <rPh sb="30" eb="31">
      <t>ハコ</t>
    </rPh>
    <phoneticPr fontId="2"/>
  </si>
  <si>
    <t>【お便り掲載】柚子ゼリー贈答用箱入り（80g）15個セット[9186]　</t>
  </si>
  <si>
    <t>【お便り掲載】柚子ゼリー贈答用箱入り（80g）15個セット×5箱[9186-p5]　</t>
  </si>
  <si>
    <t>ゆずきちゼリー贈答用箱入り（80g）5個セット[10656]　</t>
  </si>
  <si>
    <t>【お便り掲載】ゆずきちゼリー贈答用箱入（80g）5個入×10箱[10656-p10]　</t>
    <rPh sb="30" eb="31">
      <t>ハコ</t>
    </rPh>
    <phoneticPr fontId="2"/>
  </si>
  <si>
    <t>【お便り掲載】ゆずきちゼリー贈答用箱入り（80g）15個セット[10670】　</t>
  </si>
  <si>
    <t>【お便り掲載】ゆずきちゼリー贈答用箱入り（80g）15個セット×5箱[10670-p5]　</t>
  </si>
  <si>
    <t>【お便り掲載】ゼリー贈答用箱入15個アソート（80g）[9278]　</t>
  </si>
  <si>
    <t>【お便り掲載】ゼリー15個アソート贈答用箱入り（80g）×5箱[9278-p5]　</t>
  </si>
  <si>
    <t>【お便り掲載】ゼリー贈答用箱入35個アソート（80g）[12810]　</t>
  </si>
  <si>
    <t>【お便り掲載】和ごころセットA-1[9964]　</t>
  </si>
  <si>
    <t>【お便り掲載】【送料無料】カタログギフト翡翠（ひすい）　</t>
  </si>
  <si>
    <t>【お便り掲載】【送料無料】カタログギフト珊瑚（さんご）　</t>
    <rPh sb="20" eb="22">
      <t>サンゴ</t>
    </rPh>
    <phoneticPr fontId="54"/>
  </si>
  <si>
    <t>【お便り掲載】【送料無料】カタログギフト琥珀（こはく）　</t>
  </si>
  <si>
    <t>【お便り掲載】シトラスガーデンギフトH-2[11769]　</t>
  </si>
  <si>
    <t>シトラスガーデンギフトH-1[11776]　</t>
  </si>
  <si>
    <t>シトラスガーデンギフトH-4[11783]　</t>
  </si>
  <si>
    <t>【送料無料】シトラスガーデンギフトJ-1[11790]　</t>
  </si>
  <si>
    <t>【お便り掲載】シトラスガーデンギフトH-3[11806]　</t>
  </si>
  <si>
    <t>【お便り掲載】シトラスガーデンギフトH-5[12025]　</t>
  </si>
  <si>
    <t>【お便り掲載】シトラスガーデンギフトK-1[12032]　</t>
  </si>
  <si>
    <t>【お便り掲載】シトラスガーデンギフトJ-2[12049]　</t>
  </si>
  <si>
    <t>【お便り掲載】柑橘ギフトB-1[11912]　</t>
  </si>
  <si>
    <t>【お急ぎ対応可】柑橘ギフトB-2[11929]　</t>
  </si>
  <si>
    <t>【お便り掲載】柑橘ギフトB-３[11936]　</t>
  </si>
  <si>
    <t>【お急ぎ対応可】柑橘ギフトB-４[11943]　</t>
  </si>
  <si>
    <t>柑橘ギフトB-５[11950]　</t>
  </si>
  <si>
    <t>柑橘ギフトB-６[11967]　</t>
  </si>
  <si>
    <t>【お便り掲載】柑橘ギフトB-７[11974]　</t>
  </si>
  <si>
    <t>【お便り掲載】柑橘ギフトB-８[11981]　</t>
  </si>
  <si>
    <t>【お便り掲載】柑橘ギフトＣ-１[11998]　</t>
  </si>
  <si>
    <t>結(ゆい)ギフトA-1[12254]　</t>
  </si>
  <si>
    <t>【お便り掲載】結(ゆい)ギフトA-2[12261]　</t>
  </si>
  <si>
    <t>結(ゆい)ギフトA-3[12278]　</t>
  </si>
  <si>
    <t>結(ゆい)ギフトA-4[12285]　</t>
  </si>
  <si>
    <t>結(ゆい)ギフトA-5[12292]　</t>
  </si>
  <si>
    <t>【お便り掲載】結(ゆい)ギフトA-6[12308]　</t>
  </si>
  <si>
    <t>結(ゆい)ギフトA-7[12315]　</t>
  </si>
  <si>
    <t>結(ゆい)ギフトA-8[12322]　</t>
  </si>
  <si>
    <t>結(ゆい)ギフトB-1[12339]　</t>
  </si>
  <si>
    <t>【お便り掲載】結(ゆい)ギフトB-2[12346]　</t>
  </si>
  <si>
    <t>結(ゆい)ギフトB-3[12353]　</t>
  </si>
  <si>
    <t>結(ゆい)ギフトB-4[12360]　</t>
  </si>
  <si>
    <t>結(ゆい)ギフトB-5[12377]　</t>
  </si>
  <si>
    <t>凛(りん)ギフトC-1[12230]　</t>
  </si>
  <si>
    <t>凛(りん)ギフトB-1[12247]　</t>
  </si>
  <si>
    <t>凛(りん)ギフトB-2[12384]　</t>
  </si>
  <si>
    <t>凛(りん)ギフトB-3[12391]　</t>
  </si>
  <si>
    <t>凛(りん)ギフトB-4[12407]　</t>
  </si>
  <si>
    <t>【お便り掲載】凛(りん)ギフトB-5[12414]　</t>
  </si>
  <si>
    <t>凛(りん)ギフトB-6[12421]　</t>
  </si>
  <si>
    <t>凛(りん)ギフトB-7[12438]　</t>
  </si>
  <si>
    <t>凛(りん)ギフトC-2[12445]　</t>
  </si>
  <si>
    <t>凛(りん)ギフトC-3[12452]　</t>
  </si>
  <si>
    <t>凛(りん)ギフトC-4[12469]　</t>
  </si>
  <si>
    <t>【お便り掲載】凛(りん)ギフトC-5[12476]　</t>
  </si>
  <si>
    <t>雅(みやび)ギフトC-1[12483]　</t>
  </si>
  <si>
    <t>【お便り掲載】雅(みやび)ギフトD-1[12490]　</t>
  </si>
  <si>
    <t>雅(みやび)ギフトD-2[12506]　</t>
  </si>
  <si>
    <t>【お便り掲載】雅(みやび)ギフトE-1[12513]　</t>
  </si>
  <si>
    <t>【お便り掲載】雅(みやび)ギフトF-1[12520]　</t>
  </si>
  <si>
    <t>本ぽん酢ギフトA-5[5157]　</t>
  </si>
  <si>
    <t>本ぽん酢ギフトB-5[12537]　</t>
  </si>
  <si>
    <t>本ぽん酢ギフトB-6[12544]　</t>
  </si>
  <si>
    <t>本ぽん酢ギフトB-7[12551]　</t>
  </si>
  <si>
    <t>本ぽん酢ギフトB-8[12568]　</t>
  </si>
  <si>
    <t>本ぽん酢ギフトB-9[12575]　</t>
  </si>
  <si>
    <t>本ぽん酢ギフトC-1[12582]　</t>
  </si>
  <si>
    <t>本ぽん酢ギフトC-2[12599]　</t>
  </si>
  <si>
    <t>本ぽん酢ギフトC-3[12605]　</t>
  </si>
  <si>
    <t>本ぽん酢ギフトA-6[12612]　</t>
  </si>
  <si>
    <t>いろどりギフトD-1[11516]　</t>
  </si>
  <si>
    <t>【お急ぎ対応可】いろどりギフトC-1[11523]　</t>
  </si>
  <si>
    <t>いろどりギフトC-2[11530]　</t>
  </si>
  <si>
    <t>いろどりギフトC-3[11547]　</t>
  </si>
  <si>
    <t>いろどりギフトC-4[11554]　</t>
  </si>
  <si>
    <t>【お便り掲載】いろどりギフトC-5[11561]　</t>
  </si>
  <si>
    <t>いろどりギフトC-6[11578]　</t>
  </si>
  <si>
    <t>いろどりギフトC-7[11585]　</t>
  </si>
  <si>
    <t>いろどりギフトC-8[11592]　</t>
  </si>
  <si>
    <t>いろどりギフトC-9[11608]　</t>
  </si>
  <si>
    <t>【お便り掲載】いろどりギフトC-10[11615]　</t>
  </si>
  <si>
    <t>いろどりギフトC-11[11622]　</t>
  </si>
  <si>
    <t>いろどりギフトC-12[11639]　</t>
  </si>
  <si>
    <t>いろどりギフトC-13[11646]　</t>
  </si>
  <si>
    <t>【お便り掲載】いろどりギフトC-14[11653]　</t>
  </si>
  <si>
    <t>いろどりギフトD-2[11660]　</t>
  </si>
  <si>
    <t>【お便り掲載】いろどりギフトD-3[11677]　</t>
  </si>
  <si>
    <t>いろどりギフトD-4[11684]　</t>
  </si>
  <si>
    <t>いろどりギフトD-5[11691]　</t>
  </si>
  <si>
    <t>いろどりギフトD-6[11707]　</t>
  </si>
  <si>
    <t>いろどりギフトE-1[11714]　</t>
  </si>
  <si>
    <t>いろどりギフトE-2[11738]　</t>
  </si>
  <si>
    <t>【お便り掲載】いろどりギフトE-3[11745]　</t>
  </si>
  <si>
    <t>【お便り掲載】いろどりギフトE-5[11820]　</t>
  </si>
  <si>
    <t>【お便り掲載】いろどりギフトE-6[12001]　</t>
  </si>
  <si>
    <t>【お便り掲載】実りギフトA-1[11257]　</t>
  </si>
  <si>
    <t>実りギフトA-2[11264]　</t>
  </si>
  <si>
    <t>実りギフトA-3[11271]　</t>
  </si>
  <si>
    <t>実りギフトA-4[11288]　</t>
  </si>
  <si>
    <t>実りギフトA-5[11295]　</t>
  </si>
  <si>
    <t>実りギフトB-1[11301]　</t>
  </si>
  <si>
    <t>柚子屋特選ギフトE-13[10939]　</t>
  </si>
  <si>
    <t>【お便り掲載】柚子屋特選ギフトE-12[10946]　</t>
  </si>
  <si>
    <t>柚子屋特選ギフトG-2[10960]　</t>
  </si>
  <si>
    <t>豊熟ギフトB-1[11318]　</t>
  </si>
  <si>
    <t>豊熟ギフトB-2[11325]　</t>
  </si>
  <si>
    <t>豊熟ギフトB-3[11332]　</t>
  </si>
  <si>
    <t>豊熟ギフトB-4[11349]　</t>
  </si>
  <si>
    <t>豊熟ギフトB-5[11356]　</t>
  </si>
  <si>
    <t>豊熟ギフトB-6[11363]　</t>
  </si>
  <si>
    <t>豊熟ギフトB-7[11370]　</t>
  </si>
  <si>
    <t>豊熟ギフトB-8[11387]　</t>
  </si>
  <si>
    <t>豊熟ギフトB-9[11394]　</t>
  </si>
  <si>
    <t>豊熟ギフトC-1[11509]　</t>
  </si>
  <si>
    <t>萩満喫ギフトA-1[5973]　</t>
  </si>
  <si>
    <t>【お便り掲載】萩満喫ギフトB-4[11431]　</t>
  </si>
  <si>
    <t>萩満喫ギフトB-5[11448]　</t>
  </si>
  <si>
    <t>【お便り掲載】萩満喫ギフトC-5[11455]　</t>
  </si>
  <si>
    <t>萩満喫ギフトC-6[11462]　</t>
  </si>
  <si>
    <t>萩満喫ギフトC-7[11479]　</t>
  </si>
  <si>
    <t>萩満喫ギフトC-8[11486]　</t>
  </si>
  <si>
    <t>萩満喫ギフトC-9[11493]　</t>
  </si>
  <si>
    <t>萩ティータイムギフトA-2[6024]　</t>
  </si>
  <si>
    <t>萩ティータイムギフトA-1[6260]　</t>
  </si>
  <si>
    <t>【お便り掲載】萩ティータイムギフトB-1[6345]　</t>
  </si>
  <si>
    <t>【お便り掲載】萩ティータイムギフトA-5[8578]　</t>
  </si>
  <si>
    <t>萩ティータイムギフトB-6[11417]　</t>
  </si>
  <si>
    <t>萩ティータイムギフトB-7[11424]　</t>
  </si>
  <si>
    <t>【お便り掲載】こだわりマーマレードセット[10502]　</t>
  </si>
  <si>
    <t>朝日新聞掲載/【送料込】萩柑橘セット[12841]　</t>
  </si>
  <si>
    <t>柑橘習慣（かんきつしゅうかん）
＊個別箱または個別袋のご用意が可能</t>
    <rPh sb="0" eb="2">
      <t>カンキツ</t>
    </rPh>
    <rPh sb="2" eb="4">
      <t>シュウカン</t>
    </rPh>
    <rPh sb="5" eb="8">
      <t>KOBETU</t>
    </rPh>
    <rPh sb="11" eb="13">
      <t>コベツブク</t>
    </rPh>
    <rPh sb="13" eb="14">
      <t>FUKUR</t>
    </rPh>
    <rPh sb="18" eb="20">
      <t>カノウ</t>
    </rPh>
    <phoneticPr fontId="2"/>
  </si>
  <si>
    <t>ジュース/セット＊個別箱または個別袋のご用意が可能</t>
    <phoneticPr fontId="2"/>
  </si>
  <si>
    <t>ジュース/アソート＊個別箱または個別袋のご用意が可能</t>
    <phoneticPr fontId="54"/>
  </si>
  <si>
    <t>ジュース/ゆずきち3（3倍希釈）
＊個別箱または個別袋のご用意が可能</t>
    <rPh sb="12" eb="13">
      <t xml:space="preserve">バイ </t>
    </rPh>
    <rPh sb="13" eb="15">
      <t>KISYAK</t>
    </rPh>
    <phoneticPr fontId="2"/>
  </si>
  <si>
    <t>ジュース/夏みかん4（4倍希釈）
＊個別箱または個別袋のご用意が可能（1.8Lは不可）</t>
    <rPh sb="12" eb="13">
      <t>BA</t>
    </rPh>
    <rPh sb="13" eb="15">
      <t>KISYAK</t>
    </rPh>
    <rPh sb="40" eb="42">
      <t>FUK</t>
    </rPh>
    <phoneticPr fontId="54"/>
  </si>
  <si>
    <t>ジュース/ゆず5（5倍希釈）
＊個別箱または個別袋のご用意が可能（1.8Lは不可）</t>
    <rPh sb="10" eb="11">
      <t>BA</t>
    </rPh>
    <rPh sb="11" eb="13">
      <t>KISYAK</t>
    </rPh>
    <phoneticPr fontId="2"/>
  </si>
  <si>
    <t>ゆず茶
＊個別箱のご用意が可能</t>
    <phoneticPr fontId="54"/>
  </si>
  <si>
    <t>マーマレード/だいだい
＊個別箱のご用意が可能</t>
    <phoneticPr fontId="54"/>
  </si>
  <si>
    <t>マーマレード/夏みかん
＊個別箱のご用意が可能</t>
    <rPh sb="7" eb="8">
      <t>ナツ</t>
    </rPh>
    <phoneticPr fontId="54"/>
  </si>
  <si>
    <t>マーマレード/柚子（ゆず）
＊個別箱のご用意が可能</t>
    <rPh sb="7" eb="9">
      <t>ユズ</t>
    </rPh>
    <rPh sb="10" eb="12">
      <t>YUZU</t>
    </rPh>
    <phoneticPr fontId="54"/>
  </si>
  <si>
    <t>マーマレード/アソート
＊個別箱のご用意が可能</t>
    <phoneticPr fontId="54"/>
  </si>
  <si>
    <t>ゆずこしょう
＊個別箱のご用意が可能</t>
    <phoneticPr fontId="54"/>
  </si>
  <si>
    <t>赤おろし
＊個別箱のご用意が可能(90gのみ)</t>
    <rPh sb="0" eb="1">
      <t>アカ</t>
    </rPh>
    <phoneticPr fontId="54"/>
  </si>
  <si>
    <t>スライス/夏みかんスライス
＊個別箱のご用意が可能</t>
    <phoneticPr fontId="2"/>
  </si>
  <si>
    <r>
      <t>ゼリー/夏みかん</t>
    </r>
    <r>
      <rPr>
        <sz val="12"/>
        <color rgb="FFFF0000"/>
        <rFont val="HGPｺﾞｼｯｸM"/>
        <family val="3"/>
        <charset val="128"/>
      </rPr>
      <t>（ギフト箱なし）</t>
    </r>
    <rPh sb="4" eb="5">
      <t>ナツ</t>
    </rPh>
    <rPh sb="12" eb="13">
      <t>ハコ</t>
    </rPh>
    <phoneticPr fontId="54"/>
  </si>
  <si>
    <r>
      <t>ゼリー/柚子</t>
    </r>
    <r>
      <rPr>
        <sz val="12"/>
        <color rgb="FFFF0000"/>
        <rFont val="HGPｺﾞｼｯｸM"/>
        <family val="3"/>
        <charset val="128"/>
      </rPr>
      <t>（ギフト箱なし）</t>
    </r>
    <rPh sb="10" eb="11">
      <t>ハコ</t>
    </rPh>
    <phoneticPr fontId="54"/>
  </si>
  <si>
    <r>
      <t>ゼリー/ゆずきち</t>
    </r>
    <r>
      <rPr>
        <sz val="12"/>
        <color rgb="FFFF0000"/>
        <rFont val="HGPｺﾞｼｯｸM"/>
        <family val="3"/>
        <charset val="128"/>
      </rPr>
      <t>（ギフト箱なし）</t>
    </r>
    <rPh sb="12" eb="13">
      <t>ハコ</t>
    </rPh>
    <phoneticPr fontId="2"/>
  </si>
  <si>
    <r>
      <t>ゼリー/アソート</t>
    </r>
    <r>
      <rPr>
        <sz val="12"/>
        <color rgb="FFFF0000"/>
        <rFont val="HGPｺﾞｼｯｸM"/>
        <family val="3"/>
        <charset val="128"/>
      </rPr>
      <t>（ギフト箱なし）</t>
    </r>
    <rPh sb="12" eb="13">
      <t>ハコ</t>
    </rPh>
    <phoneticPr fontId="2"/>
  </si>
  <si>
    <r>
      <t>ゼリー/夏みかん</t>
    </r>
    <r>
      <rPr>
        <sz val="12"/>
        <color rgb="FF00B050"/>
        <rFont val="HGPｺﾞｼｯｸM"/>
        <family val="3"/>
        <charset val="128"/>
      </rPr>
      <t>（ギフト箱入り）</t>
    </r>
    <rPh sb="4" eb="5">
      <t>ナツ</t>
    </rPh>
    <rPh sb="12" eb="13">
      <t>ハコ</t>
    </rPh>
    <rPh sb="13" eb="14">
      <t>イリ</t>
    </rPh>
    <phoneticPr fontId="54"/>
  </si>
  <si>
    <r>
      <t>ゼリー/柚子</t>
    </r>
    <r>
      <rPr>
        <sz val="12"/>
        <color rgb="FF00B050"/>
        <rFont val="HGPｺﾞｼｯｸM"/>
        <family val="3"/>
        <charset val="128"/>
      </rPr>
      <t>（ギフト箱入り）</t>
    </r>
    <rPh sb="10" eb="11">
      <t>ハコ</t>
    </rPh>
    <phoneticPr fontId="54"/>
  </si>
  <si>
    <r>
      <t>ゼリー/ゆずきち</t>
    </r>
    <r>
      <rPr>
        <sz val="12"/>
        <color rgb="FF00B050"/>
        <rFont val="HGPｺﾞｼｯｸM"/>
        <family val="3"/>
        <charset val="128"/>
      </rPr>
      <t>（ギフト箱入り）</t>
    </r>
    <rPh sb="12" eb="13">
      <t>ハコ</t>
    </rPh>
    <phoneticPr fontId="54"/>
  </si>
  <si>
    <r>
      <t>ゼリー/アソート</t>
    </r>
    <r>
      <rPr>
        <sz val="12"/>
        <color rgb="FF00B050"/>
        <rFont val="HGPｺﾞｼｯｸM"/>
        <family val="3"/>
        <charset val="128"/>
      </rPr>
      <t>（ギフト箱入り）</t>
    </r>
    <rPh sb="12" eb="13">
      <t>ハコ</t>
    </rPh>
    <phoneticPr fontId="54"/>
  </si>
  <si>
    <t>※1　NP後払いはご利用上限がございます。
　     ご使用不可の場合は、他のお支払方法をご案内いたしま
　　 す。
※2　クレジット決済の場合は、、別途カード番号をお伺いいた
　　  します。</t>
    <rPh sb="29" eb="31">
      <t>シヨウ</t>
    </rPh>
    <rPh sb="31" eb="33">
      <t>フカ</t>
    </rPh>
    <rPh sb="34" eb="36">
      <t>バアイ</t>
    </rPh>
    <rPh sb="38" eb="39">
      <t>ホカ</t>
    </rPh>
    <rPh sb="41" eb="43">
      <t>シハライ</t>
    </rPh>
    <rPh sb="43" eb="45">
      <t>ホウホウ</t>
    </rPh>
    <rPh sb="47" eb="49">
      <t>アンナイ</t>
    </rPh>
    <rPh sb="68" eb="70">
      <t>ケッサイ</t>
    </rPh>
    <rPh sb="71" eb="73">
      <t>バアイ</t>
    </rPh>
    <rPh sb="76" eb="78">
      <t>ベット</t>
    </rPh>
    <rPh sb="81" eb="83">
      <t>バンゴウ</t>
    </rPh>
    <rPh sb="85" eb="86">
      <t>ウカガ</t>
    </rPh>
    <phoneticPr fontId="2"/>
  </si>
  <si>
    <t>金額（税込8％）</t>
    <rPh sb="0" eb="2">
      <t>キンガク</t>
    </rPh>
    <rPh sb="3" eb="5">
      <t>ゼイコミ</t>
    </rPh>
    <phoneticPr fontId="2"/>
  </si>
  <si>
    <t>※　商品金額は2021/8/19（金）までのものとなります。</t>
    <rPh sb="2" eb="4">
      <t>ショウヒン</t>
    </rPh>
    <phoneticPr fontId="2"/>
  </si>
  <si>
    <t>※　ご注文いただく商品の金額は2021/8/19（金）までのものとなります。</t>
    <rPh sb="3" eb="5">
      <t>チュウモン</t>
    </rPh>
    <rPh sb="9" eb="11">
      <t>ショウヒン</t>
    </rPh>
    <phoneticPr fontId="2"/>
  </si>
  <si>
    <r>
      <t xml:space="preserve">■商品リスト　
</t>
    </r>
    <r>
      <rPr>
        <b/>
        <sz val="14"/>
        <color rgb="FFFF0000"/>
        <rFont val="HGPｺﾞｼｯｸM"/>
        <family val="3"/>
        <charset val="128"/>
      </rPr>
      <t>※1　ギフト箱入り商品は「列№173」からになります。</t>
    </r>
    <r>
      <rPr>
        <sz val="14"/>
        <rFont val="HGPｺﾞｼｯｸM"/>
        <family val="3"/>
        <charset val="128"/>
      </rPr>
      <t xml:space="preserve">
</t>
    </r>
    <r>
      <rPr>
        <b/>
        <sz val="14"/>
        <color rgb="FFFF0000"/>
        <rFont val="HGPｺﾞｼｯｸM"/>
        <family val="3"/>
        <charset val="128"/>
      </rPr>
      <t>※2　商品金額は2022/7/19（金）までのものとなります。</t>
    </r>
    <rPh sb="1" eb="3">
      <t>ショウヒン</t>
    </rPh>
    <rPh sb="14" eb="15">
      <t>ハコ</t>
    </rPh>
    <rPh sb="15" eb="16">
      <t>イ</t>
    </rPh>
    <rPh sb="17" eb="19">
      <t>ショウヒン</t>
    </rPh>
    <rPh sb="21" eb="22">
      <t>レツ</t>
    </rPh>
    <rPh sb="39" eb="41">
      <t>ショウヒン</t>
    </rPh>
    <rPh sb="41" eb="43">
      <t>キンガク</t>
    </rPh>
    <rPh sb="54" eb="55">
      <t>キン</t>
    </rPh>
    <phoneticPr fontId="2"/>
  </si>
  <si>
    <t>0268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</si>
</sst>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lt;=999]000;[&lt;=9999]000\-00;000\-0000"/>
    <numFmt numFmtId="177" formatCode="#,##0_ "/>
    <numFmt numFmtId="178" formatCode="#,##0_);[Red]\(#,##0\)"/>
    <numFmt numFmtId="179" formatCode="0_ "/>
    <numFmt numFmtId="180" formatCode="&quot;¥&quot;#,##0_);[Red]\(&quot;¥&quot;#,##0\)"/>
    <numFmt numFmtId="181" formatCode="0_);[Red]\(0\)"/>
  </numFmts>
  <fonts count="6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HGPｺﾞｼｯｸM"/>
      <family val="3"/>
      <charset val="128"/>
    </font>
    <font>
      <sz val="11"/>
      <name val="HGPｺﾞｼｯｸM"/>
      <family val="3"/>
      <charset val="128"/>
    </font>
    <font>
      <sz val="8"/>
      <name val="HGPｺﾞｼｯｸM"/>
      <family val="3"/>
      <charset val="128"/>
    </font>
    <font>
      <sz val="9"/>
      <color indexed="10"/>
      <name val="HGPｺﾞｼｯｸM"/>
      <family val="3"/>
      <charset val="128"/>
    </font>
    <font>
      <sz val="11"/>
      <color indexed="10"/>
      <name val="HGPｺﾞｼｯｸM"/>
      <family val="3"/>
      <charset val="128"/>
    </font>
    <font>
      <sz val="9"/>
      <name val="HGPｺﾞｼｯｸM"/>
      <family val="3"/>
      <charset val="128"/>
    </font>
    <font>
      <sz val="11"/>
      <color indexed="8"/>
      <name val="HGPｺﾞｼｯｸM"/>
      <family val="3"/>
      <charset val="128"/>
    </font>
    <font>
      <sz val="14"/>
      <color indexed="8"/>
      <name val="HGPｺﾞｼｯｸM"/>
      <family val="3"/>
      <charset val="128"/>
    </font>
    <font>
      <sz val="20"/>
      <color indexed="8"/>
      <name val="HGPｺﾞｼｯｸM"/>
      <family val="3"/>
      <charset val="128"/>
    </font>
    <font>
      <sz val="14"/>
      <color indexed="10"/>
      <name val="HGPｺﾞｼｯｸM"/>
      <family val="3"/>
      <charset val="128"/>
    </font>
    <font>
      <b/>
      <sz val="12"/>
      <name val="HGPｺﾞｼｯｸM"/>
      <family val="3"/>
      <charset val="128"/>
    </font>
    <font>
      <b/>
      <sz val="14"/>
      <color indexed="8"/>
      <name val="HGPｺﾞｼｯｸM"/>
      <family val="3"/>
      <charset val="128"/>
    </font>
    <font>
      <b/>
      <sz val="8"/>
      <color indexed="10"/>
      <name val="HGPｺﾞｼｯｸM"/>
      <family val="3"/>
      <charset val="128"/>
    </font>
    <font>
      <sz val="14"/>
      <name val="HGPｺﾞｼｯｸM"/>
      <family val="3"/>
      <charset val="128"/>
    </font>
    <font>
      <sz val="7"/>
      <name val="HGPｺﾞｼｯｸM"/>
      <family val="3"/>
      <charset val="128"/>
    </font>
    <font>
      <sz val="11"/>
      <color theme="1"/>
      <name val="ＭＳ Ｐゴシック"/>
      <family val="3"/>
      <charset val="128"/>
      <scheme val="minor"/>
    </font>
    <font>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3F3F76"/>
      <name val="ＭＳ Ｐゴシック"/>
      <family val="3"/>
      <charset val="128"/>
      <scheme val="minor"/>
    </font>
    <font>
      <sz val="11"/>
      <color rgb="FFFF0000"/>
      <name val="HGPｺﾞｼｯｸM"/>
      <family val="3"/>
      <charset val="128"/>
    </font>
    <font>
      <sz val="11"/>
      <color theme="1"/>
      <name val="HGPｺﾞｼｯｸM"/>
      <family val="3"/>
      <charset val="128"/>
    </font>
    <font>
      <sz val="11"/>
      <color rgb="FFFF0000"/>
      <name val="ＭＳ Ｐゴシック"/>
      <family val="3"/>
      <charset val="128"/>
    </font>
    <font>
      <sz val="11"/>
      <color theme="0"/>
      <name val="ＭＳ Ｐゴシック"/>
      <family val="3"/>
      <charset val="128"/>
    </font>
    <font>
      <sz val="8"/>
      <color theme="0"/>
      <name val="ＭＳ Ｐゴシック"/>
      <family val="3"/>
      <charset val="128"/>
      <scheme val="major"/>
    </font>
    <font>
      <sz val="12.1"/>
      <color theme="0"/>
      <name val="Arial"/>
      <family val="2"/>
    </font>
    <font>
      <sz val="11"/>
      <color theme="1"/>
      <name val="ＭＳ Ｐゴシック"/>
      <family val="3"/>
      <charset val="128"/>
    </font>
    <font>
      <sz val="8"/>
      <color theme="0"/>
      <name val="ＭＳ Ｐゴシック"/>
      <family val="3"/>
      <charset val="128"/>
    </font>
    <font>
      <sz val="8"/>
      <color theme="0"/>
      <name val="HGSｺﾞｼｯｸM"/>
      <family val="3"/>
      <charset val="128"/>
    </font>
    <font>
      <sz val="10"/>
      <color rgb="FFFF0000"/>
      <name val="HGPｺﾞｼｯｸM"/>
      <family val="3"/>
      <charset val="128"/>
    </font>
    <font>
      <sz val="11"/>
      <name val="游ゴシック"/>
      <family val="3"/>
      <charset val="128"/>
    </font>
    <font>
      <sz val="11"/>
      <color theme="1"/>
      <name val="游ゴシック"/>
      <family val="3"/>
      <charset val="128"/>
    </font>
    <font>
      <sz val="12"/>
      <name val="游ゴシック"/>
      <family val="3"/>
      <charset val="128"/>
    </font>
    <font>
      <sz val="11"/>
      <color theme="0"/>
      <name val="游ゴシック"/>
      <family val="3"/>
      <charset val="128"/>
    </font>
    <font>
      <sz val="10"/>
      <name val="游ゴシック"/>
      <family val="3"/>
      <charset val="128"/>
    </font>
    <font>
      <sz val="9"/>
      <color indexed="10"/>
      <name val="游ゴシック"/>
      <family val="3"/>
      <charset val="128"/>
    </font>
    <font>
      <b/>
      <sz val="14"/>
      <color indexed="8"/>
      <name val="游ゴシック"/>
      <family val="3"/>
      <charset val="128"/>
    </font>
    <font>
      <b/>
      <sz val="14"/>
      <name val="游ゴシック"/>
      <family val="3"/>
      <charset val="128"/>
    </font>
    <font>
      <sz val="9"/>
      <name val="游ゴシック"/>
      <family val="3"/>
      <charset val="128"/>
    </font>
    <font>
      <sz val="9"/>
      <color theme="5" tint="0.79998168889431442"/>
      <name val="游ゴシック"/>
      <family val="3"/>
      <charset val="128"/>
    </font>
    <font>
      <sz val="11"/>
      <color theme="5" tint="0.79998168889431442"/>
      <name val="游ゴシック"/>
      <family val="3"/>
      <charset val="128"/>
    </font>
    <font>
      <sz val="10"/>
      <color rgb="FFFF0000"/>
      <name val="游ゴシック"/>
      <family val="3"/>
      <charset val="128"/>
    </font>
    <font>
      <sz val="9"/>
      <color theme="1"/>
      <name val="游ゴシック"/>
      <family val="3"/>
      <charset val="128"/>
    </font>
    <font>
      <sz val="8"/>
      <name val="游ゴシック"/>
      <family val="3"/>
      <charset val="128"/>
    </font>
    <font>
      <sz val="9"/>
      <color theme="0"/>
      <name val="游ゴシック"/>
      <family val="3"/>
      <charset val="128"/>
    </font>
    <font>
      <b/>
      <sz val="12"/>
      <name val="游ゴシック"/>
      <family val="3"/>
      <charset val="128"/>
    </font>
    <font>
      <b/>
      <sz val="20"/>
      <name val="游ゴシック"/>
      <family val="3"/>
      <charset val="128"/>
    </font>
    <font>
      <sz val="10"/>
      <color theme="1"/>
      <name val="HGPｺﾞｼｯｸM"/>
      <family val="3"/>
      <charset val="128"/>
    </font>
    <font>
      <sz val="6"/>
      <name val="ＭＳ Ｐゴシック"/>
      <family val="2"/>
      <charset val="128"/>
      <scheme val="minor"/>
    </font>
    <font>
      <sz val="9"/>
      <color theme="1"/>
      <name val="HGPｺﾞｼｯｸM"/>
      <family val="3"/>
      <charset val="128"/>
    </font>
    <font>
      <sz val="14"/>
      <color theme="1"/>
      <name val="游ゴシック"/>
      <family val="3"/>
      <charset val="128"/>
    </font>
    <font>
      <sz val="9.5"/>
      <color rgb="FFFF0000"/>
      <name val="游ゴシック"/>
      <family val="3"/>
      <charset val="128"/>
    </font>
    <font>
      <b/>
      <sz val="11"/>
      <color rgb="FF000000"/>
      <name val="游ゴシック"/>
      <family val="3"/>
      <charset val="128"/>
    </font>
    <font>
      <b/>
      <sz val="16"/>
      <color theme="1"/>
      <name val="游ゴシック"/>
      <family val="3"/>
      <charset val="128"/>
    </font>
    <font>
      <b/>
      <sz val="14"/>
      <color theme="1"/>
      <name val="游ゴシック"/>
      <family val="3"/>
      <charset val="128"/>
    </font>
    <font>
      <sz val="12"/>
      <name val="HGPｺﾞｼｯｸM"/>
      <family val="3"/>
      <charset val="128"/>
    </font>
    <font>
      <u/>
      <sz val="12"/>
      <color theme="10"/>
      <name val="HGPｺﾞｼｯｸM"/>
      <family val="3"/>
      <charset val="128"/>
    </font>
    <font>
      <sz val="12"/>
      <color theme="0"/>
      <name val="HGPｺﾞｼｯｸM"/>
      <family val="3"/>
      <charset val="128"/>
    </font>
    <font>
      <sz val="12"/>
      <color rgb="FFFF0000"/>
      <name val="HGPｺﾞｼｯｸM"/>
      <family val="3"/>
      <charset val="128"/>
    </font>
    <font>
      <sz val="12"/>
      <color rgb="FF00B050"/>
      <name val="HGPｺﾞｼｯｸM"/>
      <family val="3"/>
      <charset val="128"/>
    </font>
    <font>
      <b/>
      <sz val="14"/>
      <color rgb="FFFF0000"/>
      <name val="HGPｺﾞｼｯｸM"/>
      <family val="3"/>
      <charset val="128"/>
    </font>
    <font>
      <b/>
      <sz val="17"/>
      <color rgb="FFFF0000"/>
      <name val="HGPｺﾞｼｯｸM"/>
      <family val="3"/>
      <charset val="128"/>
    </font>
    <font>
      <b/>
      <sz val="11"/>
      <color rgb="FFFF0000"/>
      <name val="游ゴシック"/>
      <family val="3"/>
      <charset val="128"/>
    </font>
  </fonts>
  <fills count="19">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theme="9" tint="0.79998168889431442"/>
        <bgColor indexed="65"/>
      </patternFill>
    </fill>
    <fill>
      <patternFill patternType="solid">
        <fgColor theme="8" tint="0.39997558519241921"/>
        <bgColor indexed="65"/>
      </patternFill>
    </fill>
    <fill>
      <patternFill patternType="solid">
        <fgColor rgb="FFFFEB9C"/>
      </patternFill>
    </fill>
    <fill>
      <patternFill patternType="solid">
        <fgColor rgb="FFFFCC99"/>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6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7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alignment vertical="center"/>
    </xf>
    <xf numFmtId="0" fontId="21" fillId="4" borderId="0" applyNumberFormat="0" applyBorder="0" applyAlignment="0" applyProtection="0">
      <alignment vertical="center"/>
    </xf>
    <xf numFmtId="0" fontId="22" fillId="5" borderId="0" applyNumberFormat="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38" fontId="3" fillId="0" borderId="0" applyFont="0" applyFill="0" applyBorder="0" applyAlignment="0" applyProtection="0">
      <alignment vertical="center"/>
    </xf>
    <xf numFmtId="0" fontId="25" fillId="7" borderId="39" applyNumberFormat="0" applyAlignment="0" applyProtection="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373">
    <xf numFmtId="0" fontId="0" fillId="0" borderId="0" xfId="0">
      <alignment vertical="center"/>
    </xf>
    <xf numFmtId="0" fontId="19" fillId="0" borderId="0" xfId="0" applyFont="1">
      <alignment vertical="center"/>
    </xf>
    <xf numFmtId="0" fontId="19" fillId="8" borderId="0" xfId="0" applyFont="1" applyFill="1">
      <alignment vertical="center"/>
    </xf>
    <xf numFmtId="0" fontId="0" fillId="0" borderId="0" xfId="0" applyBorder="1" applyProtection="1">
      <alignment vertical="center"/>
    </xf>
    <xf numFmtId="0" fontId="7" fillId="8" borderId="0" xfId="0" applyFont="1" applyFill="1" applyProtection="1">
      <alignment vertical="center"/>
    </xf>
    <xf numFmtId="0" fontId="0" fillId="0" borderId="0" xfId="0" applyProtection="1">
      <alignment vertical="center"/>
    </xf>
    <xf numFmtId="0" fontId="7" fillId="0" borderId="0" xfId="0" applyFont="1" applyProtection="1">
      <alignment vertical="center"/>
    </xf>
    <xf numFmtId="0" fontId="7" fillId="8" borderId="0" xfId="0" applyFont="1" applyFill="1" applyBorder="1" applyProtection="1">
      <alignment vertical="center"/>
    </xf>
    <xf numFmtId="0" fontId="17" fillId="3" borderId="12" xfId="6" applyFont="1" applyFill="1" applyBorder="1" applyAlignment="1" applyProtection="1">
      <alignment vertical="center"/>
    </xf>
    <xf numFmtId="0" fontId="13" fillId="3" borderId="13" xfId="6" applyFont="1" applyFill="1" applyBorder="1" applyAlignment="1" applyProtection="1">
      <alignment vertical="center"/>
    </xf>
    <xf numFmtId="0" fontId="17" fillId="3" borderId="13" xfId="6" applyFont="1" applyFill="1" applyBorder="1" applyAlignment="1" applyProtection="1">
      <alignment vertical="center"/>
    </xf>
    <xf numFmtId="0" fontId="14" fillId="3" borderId="13" xfId="6" applyFont="1" applyFill="1" applyBorder="1" applyAlignment="1" applyProtection="1">
      <alignment vertical="center"/>
    </xf>
    <xf numFmtId="0" fontId="12" fillId="3" borderId="13" xfId="6" applyFont="1" applyFill="1" applyBorder="1" applyProtection="1">
      <alignment vertical="center"/>
    </xf>
    <xf numFmtId="0" fontId="15" fillId="3" borderId="13" xfId="6" applyFont="1" applyFill="1" applyBorder="1" applyAlignment="1" applyProtection="1">
      <alignment vertical="center"/>
    </xf>
    <xf numFmtId="0" fontId="10" fillId="3" borderId="13" xfId="0" applyFont="1" applyFill="1" applyBorder="1" applyProtection="1">
      <alignment vertical="center"/>
    </xf>
    <xf numFmtId="0" fontId="10" fillId="3" borderId="13" xfId="6" applyFont="1" applyFill="1" applyBorder="1" applyProtection="1">
      <alignment vertical="center"/>
    </xf>
    <xf numFmtId="0" fontId="7" fillId="3" borderId="13" xfId="0" applyFont="1" applyFill="1" applyBorder="1" applyProtection="1">
      <alignment vertical="center"/>
    </xf>
    <xf numFmtId="0" fontId="26" fillId="8" borderId="0" xfId="0" applyFont="1" applyFill="1" applyProtection="1">
      <alignment vertical="center"/>
    </xf>
    <xf numFmtId="0" fontId="28" fillId="8" borderId="0" xfId="0" applyFont="1" applyFill="1" applyProtection="1">
      <alignment vertical="center"/>
    </xf>
    <xf numFmtId="0" fontId="29" fillId="0" borderId="0" xfId="0" applyFont="1" applyFill="1" applyProtection="1">
      <alignment vertical="center"/>
    </xf>
    <xf numFmtId="0" fontId="30" fillId="0" borderId="0" xfId="0" applyFont="1" applyFill="1" applyBorder="1" applyAlignment="1">
      <alignment vertical="center"/>
    </xf>
    <xf numFmtId="0" fontId="32" fillId="0" borderId="0" xfId="0" applyFont="1" applyFill="1" applyProtection="1">
      <alignment vertical="center"/>
    </xf>
    <xf numFmtId="0" fontId="27" fillId="0" borderId="0" xfId="0" applyFont="1" applyFill="1" applyProtection="1">
      <alignment vertical="center"/>
    </xf>
    <xf numFmtId="0" fontId="33" fillId="0" borderId="0" xfId="0" applyFont="1" applyFill="1" applyBorder="1">
      <alignment vertical="center"/>
    </xf>
    <xf numFmtId="177" fontId="33" fillId="0" borderId="0" xfId="0" applyNumberFormat="1" applyFont="1" applyFill="1" applyBorder="1">
      <alignment vertical="center"/>
    </xf>
    <xf numFmtId="3" fontId="33" fillId="0" borderId="0" xfId="0" applyNumberFormat="1" applyFont="1" applyFill="1" applyBorder="1">
      <alignment vertical="center"/>
    </xf>
    <xf numFmtId="0" fontId="34" fillId="0" borderId="0" xfId="0" applyFont="1" applyFill="1" applyBorder="1">
      <alignment vertical="center"/>
    </xf>
    <xf numFmtId="0" fontId="30" fillId="0" borderId="0" xfId="0" applyFont="1" applyFill="1" applyBorder="1">
      <alignment vertical="center"/>
    </xf>
    <xf numFmtId="0" fontId="6" fillId="9" borderId="21" xfId="0" applyFont="1" applyFill="1" applyBorder="1" applyAlignment="1" applyProtection="1">
      <alignment horizontal="left" vertical="center"/>
      <protection locked="0"/>
    </xf>
    <xf numFmtId="0" fontId="6" fillId="9" borderId="5" xfId="0" applyFont="1" applyFill="1" applyBorder="1" applyAlignment="1" applyProtection="1">
      <alignment horizontal="left" vertical="center"/>
      <protection locked="0"/>
    </xf>
    <xf numFmtId="0" fontId="6" fillId="0" borderId="0" xfId="0" applyFont="1" applyProtection="1">
      <alignment vertical="center"/>
    </xf>
    <xf numFmtId="0" fontId="7" fillId="2" borderId="15" xfId="0" applyFont="1" applyFill="1" applyBorder="1" applyAlignment="1" applyProtection="1">
      <alignment vertical="center"/>
    </xf>
    <xf numFmtId="0" fontId="7" fillId="2" borderId="16" xfId="0" applyFont="1" applyFill="1" applyBorder="1" applyAlignment="1" applyProtection="1">
      <alignment vertical="center"/>
    </xf>
    <xf numFmtId="0" fontId="11" fillId="11" borderId="24" xfId="0" applyFont="1" applyFill="1" applyBorder="1" applyAlignment="1" applyProtection="1">
      <alignment horizontal="center" vertical="center"/>
    </xf>
    <xf numFmtId="177" fontId="6" fillId="0" borderId="2" xfId="0" applyNumberFormat="1" applyFont="1" applyBorder="1" applyAlignment="1" applyProtection="1">
      <alignment horizontal="center" vertical="center"/>
    </xf>
    <xf numFmtId="0" fontId="7" fillId="0" borderId="0" xfId="0" applyFont="1" applyFill="1" applyBorder="1" applyProtection="1">
      <alignment vertical="center"/>
    </xf>
    <xf numFmtId="0" fontId="28" fillId="0" borderId="0" xfId="0" applyFont="1" applyFill="1" applyBorder="1" applyProtection="1">
      <alignment vertical="center"/>
    </xf>
    <xf numFmtId="0" fontId="0" fillId="0" borderId="0" xfId="0" applyFill="1" applyBorder="1" applyProtection="1">
      <alignment vertical="center"/>
    </xf>
    <xf numFmtId="0" fontId="28" fillId="0" borderId="0" xfId="0" applyFont="1" applyFill="1" applyProtection="1">
      <alignment vertical="center"/>
    </xf>
    <xf numFmtId="0" fontId="0" fillId="0" borderId="0" xfId="0" applyFill="1" applyProtection="1">
      <alignment vertical="center"/>
    </xf>
    <xf numFmtId="0" fontId="15" fillId="0" borderId="0" xfId="6" applyFont="1" applyFill="1" applyBorder="1" applyAlignment="1" applyProtection="1">
      <alignment vertical="center"/>
    </xf>
    <xf numFmtId="0" fontId="7" fillId="0" borderId="0" xfId="0" applyFont="1" applyFill="1" applyBorder="1" applyAlignment="1" applyProtection="1">
      <alignment vertical="center"/>
    </xf>
    <xf numFmtId="177" fontId="35" fillId="11" borderId="40" xfId="0" applyNumberFormat="1" applyFont="1" applyFill="1" applyBorder="1" applyAlignment="1" applyProtection="1">
      <alignment horizontal="center" vertical="center"/>
    </xf>
    <xf numFmtId="0" fontId="27" fillId="0" borderId="2" xfId="0" applyFont="1" applyFill="1" applyBorder="1" applyAlignment="1" applyProtection="1">
      <alignment horizontal="left" vertical="center"/>
    </xf>
    <xf numFmtId="0" fontId="32" fillId="0" borderId="2" xfId="0" applyFont="1" applyFill="1" applyBorder="1" applyProtection="1">
      <alignment vertical="center"/>
    </xf>
    <xf numFmtId="178" fontId="32" fillId="0" borderId="2" xfId="0" applyNumberFormat="1" applyFont="1" applyFill="1" applyBorder="1" applyProtection="1">
      <alignment vertical="center"/>
    </xf>
    <xf numFmtId="0" fontId="29" fillId="0" borderId="2" xfId="0" applyFont="1" applyFill="1" applyBorder="1" applyProtection="1">
      <alignment vertical="center"/>
    </xf>
    <xf numFmtId="0" fontId="31" fillId="0" borderId="2" xfId="0" applyFont="1" applyFill="1" applyBorder="1" applyProtection="1">
      <alignment vertical="center"/>
    </xf>
    <xf numFmtId="0" fontId="28" fillId="0" borderId="2" xfId="0" applyFont="1" applyFill="1" applyBorder="1" applyProtection="1">
      <alignment vertical="center"/>
    </xf>
    <xf numFmtId="0" fontId="36" fillId="0" borderId="0" xfId="0" applyFont="1">
      <alignment vertical="center"/>
    </xf>
    <xf numFmtId="0" fontId="38" fillId="0" borderId="0" xfId="0" applyFont="1">
      <alignment vertical="center"/>
    </xf>
    <xf numFmtId="0" fontId="37" fillId="0" borderId="0" xfId="0" applyFont="1">
      <alignment vertical="center"/>
    </xf>
    <xf numFmtId="0" fontId="39" fillId="0" borderId="0" xfId="0" applyFont="1">
      <alignment vertical="center"/>
    </xf>
    <xf numFmtId="0" fontId="36" fillId="8" borderId="0" xfId="0" applyFont="1" applyFill="1">
      <alignment vertical="center"/>
    </xf>
    <xf numFmtId="0" fontId="40"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4" fillId="8" borderId="25"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27" xfId="0" applyFont="1" applyFill="1" applyBorder="1" applyAlignment="1">
      <alignment horizontal="center" vertical="center"/>
    </xf>
    <xf numFmtId="0" fontId="48" fillId="0" borderId="0" xfId="0" applyFont="1">
      <alignment vertical="center"/>
    </xf>
    <xf numFmtId="0" fontId="41" fillId="0" borderId="0" xfId="0" applyFont="1">
      <alignment vertical="center"/>
    </xf>
    <xf numFmtId="0" fontId="44" fillId="8" borderId="0" xfId="0" applyFont="1" applyFill="1">
      <alignment vertical="center"/>
    </xf>
    <xf numFmtId="0" fontId="49" fillId="0" borderId="0" xfId="0" applyFont="1">
      <alignment vertical="center"/>
    </xf>
    <xf numFmtId="0" fontId="50" fillId="0" borderId="0" xfId="0" applyFont="1">
      <alignment vertical="center"/>
    </xf>
    <xf numFmtId="0" fontId="48" fillId="0" borderId="0" xfId="0" applyFont="1" applyAlignment="1">
      <alignment vertical="center" wrapText="1"/>
    </xf>
    <xf numFmtId="0" fontId="47" fillId="0" borderId="0" xfId="0" applyFont="1" applyAlignment="1">
      <alignment vertical="top"/>
    </xf>
    <xf numFmtId="0" fontId="38" fillId="8" borderId="0" xfId="0" applyFont="1" applyFill="1">
      <alignment vertical="center"/>
    </xf>
    <xf numFmtId="0" fontId="51" fillId="8" borderId="0" xfId="0" applyFont="1" applyFill="1">
      <alignment vertical="center"/>
    </xf>
    <xf numFmtId="0" fontId="1" fillId="0" borderId="0" xfId="8">
      <alignment vertical="center"/>
    </xf>
    <xf numFmtId="38" fontId="0" fillId="0" borderId="0" xfId="9" applyFont="1">
      <alignment vertical="center"/>
    </xf>
    <xf numFmtId="0" fontId="6" fillId="0" borderId="2" xfId="3" applyFont="1" applyFill="1" applyBorder="1" applyAlignment="1" applyProtection="1">
      <alignment horizontal="left" vertical="center"/>
      <protection locked="0"/>
    </xf>
    <xf numFmtId="180" fontId="19" fillId="0" borderId="0" xfId="0" applyNumberFormat="1" applyFont="1" applyAlignment="1">
      <alignment horizontal="left" vertical="center"/>
    </xf>
    <xf numFmtId="0" fontId="19" fillId="10" borderId="29" xfId="0" applyFont="1" applyFill="1" applyBorder="1">
      <alignment vertical="center"/>
    </xf>
    <xf numFmtId="0" fontId="7" fillId="8" borderId="0" xfId="0" applyFont="1" applyFill="1">
      <alignment vertical="center"/>
    </xf>
    <xf numFmtId="0" fontId="7" fillId="0" borderId="0" xfId="0" applyFont="1">
      <alignment vertical="center"/>
    </xf>
    <xf numFmtId="0" fontId="19" fillId="13" borderId="15" xfId="0" applyFont="1" applyFill="1" applyBorder="1" applyAlignment="1" applyProtection="1">
      <alignment horizontal="left" vertical="center"/>
      <protection locked="0"/>
    </xf>
    <xf numFmtId="0" fontId="19" fillId="13" borderId="16" xfId="0" applyFont="1" applyFill="1" applyBorder="1" applyProtection="1">
      <alignment vertical="center"/>
      <protection locked="0"/>
    </xf>
    <xf numFmtId="180" fontId="19" fillId="13" borderId="24" xfId="0" applyNumberFormat="1" applyFont="1" applyFill="1" applyBorder="1" applyAlignment="1">
      <alignment horizontal="left" vertical="center" wrapText="1"/>
    </xf>
    <xf numFmtId="0" fontId="6" fillId="0" borderId="0" xfId="0" applyFont="1">
      <alignment vertical="center"/>
    </xf>
    <xf numFmtId="0" fontId="11" fillId="0" borderId="0" xfId="0" applyFont="1">
      <alignment vertical="center"/>
    </xf>
    <xf numFmtId="0" fontId="27" fillId="0" borderId="0" xfId="0" applyFont="1">
      <alignment vertical="center"/>
    </xf>
    <xf numFmtId="0" fontId="55" fillId="0" borderId="0" xfId="0" applyFont="1">
      <alignment vertical="center"/>
    </xf>
    <xf numFmtId="0" fontId="55" fillId="0" borderId="0" xfId="0" applyFont="1" applyAlignment="1">
      <alignment vertical="center" wrapText="1"/>
    </xf>
    <xf numFmtId="0" fontId="15" fillId="3" borderId="14" xfId="6" applyFont="1" applyFill="1" applyBorder="1" applyAlignment="1" applyProtection="1">
      <alignment vertical="center"/>
    </xf>
    <xf numFmtId="0" fontId="27" fillId="0" borderId="0" xfId="0" applyFont="1" applyFill="1" applyBorder="1" applyAlignment="1" applyProtection="1">
      <alignment horizontal="right" vertical="center"/>
    </xf>
    <xf numFmtId="0" fontId="32" fillId="0" borderId="0" xfId="0" applyFont="1" applyFill="1" applyBorder="1" applyProtection="1">
      <alignment vertical="center"/>
    </xf>
    <xf numFmtId="0" fontId="29" fillId="0" borderId="0" xfId="0" applyFont="1" applyFill="1" applyBorder="1" applyProtection="1">
      <alignment vertical="center"/>
    </xf>
    <xf numFmtId="0" fontId="7" fillId="11" borderId="24"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178" fontId="32" fillId="0" borderId="0" xfId="0" applyNumberFormat="1" applyFont="1" applyFill="1" applyBorder="1" applyProtection="1">
      <alignment vertical="center"/>
    </xf>
    <xf numFmtId="0" fontId="35" fillId="11" borderId="40" xfId="0" applyFont="1" applyFill="1" applyBorder="1" applyAlignment="1" applyProtection="1">
      <alignment horizontal="center" vertical="center"/>
    </xf>
    <xf numFmtId="38" fontId="26" fillId="0" borderId="44" xfId="5" applyFont="1" applyFill="1" applyBorder="1" applyProtection="1">
      <alignment vertical="center"/>
    </xf>
    <xf numFmtId="0" fontId="6" fillId="9" borderId="37" xfId="0" applyFont="1" applyFill="1" applyBorder="1" applyAlignment="1" applyProtection="1">
      <alignment horizontal="left" vertical="center"/>
      <protection locked="0"/>
    </xf>
    <xf numFmtId="0" fontId="6" fillId="0" borderId="46" xfId="3" applyFont="1" applyFill="1" applyBorder="1" applyAlignment="1" applyProtection="1">
      <alignment horizontal="left" vertical="center"/>
      <protection locked="0"/>
    </xf>
    <xf numFmtId="177" fontId="6" fillId="0" borderId="46" xfId="0" applyNumberFormat="1" applyFont="1" applyBorder="1" applyAlignment="1" applyProtection="1">
      <alignment horizontal="center" vertical="center"/>
    </xf>
    <xf numFmtId="0" fontId="27" fillId="0" borderId="46" xfId="0" applyFont="1" applyFill="1" applyBorder="1" applyAlignment="1" applyProtection="1">
      <alignment horizontal="left" vertical="center"/>
    </xf>
    <xf numFmtId="0" fontId="32" fillId="0" borderId="46" xfId="0" applyFont="1" applyFill="1" applyBorder="1" applyProtection="1">
      <alignment vertical="center"/>
    </xf>
    <xf numFmtId="178" fontId="32" fillId="0" borderId="46" xfId="0" applyNumberFormat="1" applyFont="1" applyFill="1" applyBorder="1" applyProtection="1">
      <alignment vertical="center"/>
    </xf>
    <xf numFmtId="0" fontId="29" fillId="0" borderId="46" xfId="0" applyFont="1" applyFill="1" applyBorder="1" applyProtection="1">
      <alignment vertical="center"/>
    </xf>
    <xf numFmtId="38" fontId="26" fillId="0" borderId="47" xfId="5" applyFont="1" applyFill="1" applyBorder="1" applyProtection="1">
      <alignment vertical="center"/>
    </xf>
    <xf numFmtId="0" fontId="7" fillId="8" borderId="0" xfId="0" applyFont="1" applyFill="1" applyAlignment="1">
      <alignment horizontal="left" vertical="center"/>
    </xf>
    <xf numFmtId="0" fontId="27" fillId="12" borderId="0" xfId="8" applyFont="1" applyFill="1">
      <alignment vertical="center"/>
    </xf>
    <xf numFmtId="0" fontId="27" fillId="12" borderId="0" xfId="8" applyFont="1" applyFill="1" applyAlignment="1">
      <alignment horizontal="center" vertical="center"/>
    </xf>
    <xf numFmtId="0" fontId="27" fillId="0" borderId="0" xfId="8" applyFont="1">
      <alignment vertical="center"/>
    </xf>
    <xf numFmtId="38" fontId="27" fillId="0" borderId="0" xfId="5" applyFont="1">
      <alignment vertical="center"/>
    </xf>
    <xf numFmtId="0" fontId="6" fillId="0" borderId="37"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20" fillId="16" borderId="59" xfId="0" applyFont="1" applyFill="1" applyBorder="1" applyAlignment="1" applyProtection="1">
      <alignment horizontal="center" vertical="center"/>
    </xf>
    <xf numFmtId="0" fontId="20" fillId="16" borderId="18" xfId="0" applyFont="1" applyFill="1" applyBorder="1" applyAlignment="1" applyProtection="1">
      <alignment horizontal="center" vertical="center" wrapText="1"/>
    </xf>
    <xf numFmtId="0" fontId="11" fillId="17" borderId="16" xfId="0" applyFont="1" applyFill="1" applyBorder="1" applyAlignment="1" applyProtection="1">
      <alignment horizontal="center" vertical="center"/>
    </xf>
    <xf numFmtId="179" fontId="62" fillId="8" borderId="5" xfId="4" applyNumberFormat="1" applyFont="1" applyFill="1" applyBorder="1">
      <alignment vertical="center"/>
    </xf>
    <xf numFmtId="0" fontId="61" fillId="8" borderId="0" xfId="0" applyFont="1" applyFill="1">
      <alignment vertical="center"/>
    </xf>
    <xf numFmtId="179" fontId="61" fillId="8" borderId="2" xfId="0" applyNumberFormat="1" applyFont="1" applyFill="1" applyBorder="1" applyAlignment="1">
      <alignment horizontal="left" vertical="center"/>
    </xf>
    <xf numFmtId="0" fontId="61" fillId="8" borderId="2" xfId="0" applyFont="1" applyFill="1" applyBorder="1">
      <alignment vertical="center"/>
    </xf>
    <xf numFmtId="180" fontId="61" fillId="8" borderId="44" xfId="0" applyNumberFormat="1" applyFont="1" applyFill="1" applyBorder="1" applyAlignment="1">
      <alignment horizontal="left" vertical="center"/>
    </xf>
    <xf numFmtId="0" fontId="61" fillId="0" borderId="0" xfId="0" applyFont="1">
      <alignment vertical="center"/>
    </xf>
    <xf numFmtId="0" fontId="61" fillId="10" borderId="32" xfId="0" applyFont="1" applyFill="1" applyBorder="1" applyAlignment="1" applyProtection="1">
      <alignment horizontal="left" vertical="center"/>
      <protection locked="0"/>
    </xf>
    <xf numFmtId="181" fontId="61" fillId="8" borderId="2" xfId="0" applyNumberFormat="1" applyFont="1" applyFill="1" applyBorder="1" applyAlignment="1">
      <alignment horizontal="left" vertical="center"/>
    </xf>
    <xf numFmtId="5" fontId="61" fillId="8" borderId="44" xfId="0" applyNumberFormat="1" applyFont="1" applyFill="1" applyBorder="1" applyAlignment="1">
      <alignment horizontal="left" vertical="center"/>
    </xf>
    <xf numFmtId="0" fontId="63" fillId="8" borderId="0" xfId="0" applyFont="1" applyFill="1">
      <alignment vertical="center"/>
    </xf>
    <xf numFmtId="5" fontId="61" fillId="8" borderId="5" xfId="0" applyNumberFormat="1" applyFont="1" applyFill="1" applyBorder="1">
      <alignment vertical="center"/>
    </xf>
    <xf numFmtId="179" fontId="61" fillId="0" borderId="2" xfId="0" applyNumberFormat="1" applyFont="1" applyFill="1" applyBorder="1" applyAlignment="1">
      <alignment horizontal="left" vertical="center"/>
    </xf>
    <xf numFmtId="0" fontId="61" fillId="0" borderId="2" xfId="0" applyFont="1" applyFill="1" applyBorder="1">
      <alignment vertical="center"/>
    </xf>
    <xf numFmtId="5" fontId="61" fillId="0" borderId="44" xfId="0" applyNumberFormat="1" applyFont="1" applyFill="1" applyBorder="1" applyAlignment="1">
      <alignment horizontal="left" vertical="center"/>
    </xf>
    <xf numFmtId="0" fontId="61" fillId="10" borderId="51" xfId="0" applyFont="1" applyFill="1" applyBorder="1" applyAlignment="1">
      <alignment vertical="center"/>
    </xf>
    <xf numFmtId="179" fontId="61" fillId="8" borderId="62" xfId="0" applyNumberFormat="1" applyFont="1" applyFill="1" applyBorder="1" applyAlignment="1">
      <alignment horizontal="left" vertical="center"/>
    </xf>
    <xf numFmtId="0" fontId="61" fillId="8" borderId="62" xfId="0" applyFont="1" applyFill="1" applyBorder="1">
      <alignment vertical="center"/>
    </xf>
    <xf numFmtId="5" fontId="61" fillId="8" borderId="63" xfId="0" applyNumberFormat="1" applyFont="1" applyFill="1" applyBorder="1" applyAlignment="1">
      <alignment horizontal="left" vertical="center"/>
    </xf>
    <xf numFmtId="179" fontId="61" fillId="8" borderId="65" xfId="0" applyNumberFormat="1" applyFont="1" applyFill="1" applyBorder="1" applyAlignment="1">
      <alignment horizontal="left" vertical="center"/>
    </xf>
    <xf numFmtId="0" fontId="61" fillId="8" borderId="65" xfId="0" applyFont="1" applyFill="1" applyBorder="1">
      <alignment vertical="center"/>
    </xf>
    <xf numFmtId="5" fontId="61" fillId="8" borderId="66" xfId="0" applyNumberFormat="1" applyFont="1" applyFill="1" applyBorder="1" applyAlignment="1">
      <alignment horizontal="left" vertical="center"/>
    </xf>
    <xf numFmtId="0" fontId="61" fillId="0" borderId="67" xfId="0" applyFont="1" applyBorder="1">
      <alignment vertical="center"/>
    </xf>
    <xf numFmtId="0" fontId="61" fillId="0" borderId="0" xfId="0" applyFont="1" applyBorder="1">
      <alignment vertical="center"/>
    </xf>
    <xf numFmtId="0" fontId="61" fillId="15" borderId="32" xfId="0" applyFont="1" applyFill="1" applyBorder="1" applyAlignment="1">
      <alignment horizontal="left" vertical="center"/>
    </xf>
    <xf numFmtId="179" fontId="61" fillId="8" borderId="71" xfId="0" applyNumberFormat="1" applyFont="1" applyFill="1" applyBorder="1" applyAlignment="1">
      <alignment horizontal="left" vertical="center"/>
    </xf>
    <xf numFmtId="0" fontId="61" fillId="8" borderId="71" xfId="0" applyFont="1" applyFill="1" applyBorder="1">
      <alignment vertical="center"/>
    </xf>
    <xf numFmtId="180" fontId="61" fillId="8" borderId="72" xfId="0" applyNumberFormat="1" applyFont="1" applyFill="1" applyBorder="1" applyAlignment="1">
      <alignment horizontal="left" vertical="center"/>
    </xf>
    <xf numFmtId="0" fontId="61" fillId="15" borderId="45" xfId="0" applyFont="1" applyFill="1" applyBorder="1" applyAlignment="1">
      <alignment horizontal="left" vertical="center"/>
    </xf>
    <xf numFmtId="179" fontId="61" fillId="8" borderId="46" xfId="0" applyNumberFormat="1" applyFont="1" applyFill="1" applyBorder="1" applyAlignment="1">
      <alignment horizontal="left" vertical="center"/>
    </xf>
    <xf numFmtId="0" fontId="61" fillId="8" borderId="46" xfId="0" applyFont="1" applyFill="1" applyBorder="1">
      <alignment vertical="center"/>
    </xf>
    <xf numFmtId="5" fontId="61" fillId="8" borderId="47" xfId="0" applyNumberFormat="1" applyFont="1" applyFill="1" applyBorder="1" applyAlignment="1">
      <alignment horizontal="left" vertical="center"/>
    </xf>
    <xf numFmtId="0" fontId="42" fillId="3" borderId="17" xfId="2" applyFont="1" applyFill="1" applyBorder="1" applyAlignment="1" applyProtection="1">
      <alignment horizontal="left" vertical="center"/>
    </xf>
    <xf numFmtId="0" fontId="42" fillId="3" borderId="18" xfId="2" applyFont="1" applyFill="1" applyBorder="1" applyAlignment="1" applyProtection="1">
      <alignment horizontal="left" vertical="center"/>
    </xf>
    <xf numFmtId="0" fontId="42" fillId="3" borderId="26" xfId="2" applyFont="1" applyFill="1" applyBorder="1" applyAlignment="1" applyProtection="1">
      <alignment horizontal="left" vertical="center"/>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57" fillId="0" borderId="35"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57" fillId="0" borderId="36" xfId="0" applyFont="1" applyBorder="1" applyAlignment="1">
      <alignment horizontal="left" vertical="center" wrapText="1"/>
    </xf>
    <xf numFmtId="0" fontId="57" fillId="0" borderId="1" xfId="0" applyFont="1" applyBorder="1" applyAlignment="1">
      <alignment horizontal="left" vertical="center" wrapText="1"/>
    </xf>
    <xf numFmtId="0" fontId="57" fillId="0" borderId="43" xfId="0" applyFont="1" applyBorder="1" applyAlignment="1">
      <alignment horizontal="left" vertical="center" wrapText="1"/>
    </xf>
    <xf numFmtId="0" fontId="35" fillId="11" borderId="30" xfId="3" applyFont="1" applyFill="1" applyBorder="1" applyAlignment="1" applyProtection="1">
      <alignment horizontal="center" vertical="center"/>
    </xf>
    <xf numFmtId="0" fontId="35" fillId="11" borderId="9" xfId="3" applyFont="1" applyFill="1" applyBorder="1" applyAlignment="1" applyProtection="1">
      <alignment horizontal="center" vertical="center"/>
    </xf>
    <xf numFmtId="0" fontId="35" fillId="11" borderId="31" xfId="3" applyFont="1" applyFill="1" applyBorder="1" applyAlignment="1" applyProtection="1">
      <alignment horizontal="center" vertical="center"/>
    </xf>
    <xf numFmtId="0" fontId="6" fillId="0" borderId="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25"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176" fontId="6" fillId="0" borderId="2" xfId="0" applyNumberFormat="1" applyFont="1" applyFill="1" applyBorder="1" applyAlignment="1" applyProtection="1">
      <alignment horizontal="left" vertical="center"/>
      <protection locked="0"/>
    </xf>
    <xf numFmtId="0" fontId="6" fillId="8" borderId="25" xfId="0" applyFont="1" applyFill="1" applyBorder="1" applyAlignment="1" applyProtection="1">
      <alignment horizontal="left" vertical="center"/>
      <protection locked="0"/>
    </xf>
    <xf numFmtId="0" fontId="6" fillId="8" borderId="4" xfId="0" applyFont="1" applyFill="1" applyBorder="1" applyAlignment="1" applyProtection="1">
      <alignment horizontal="left" vertical="center"/>
      <protection locked="0"/>
    </xf>
    <xf numFmtId="0" fontId="6" fillId="0" borderId="2" xfId="3" applyFont="1" applyFill="1" applyBorder="1" applyAlignment="1" applyProtection="1">
      <alignment horizontal="left" vertical="center"/>
      <protection locked="0"/>
    </xf>
    <xf numFmtId="0" fontId="6" fillId="0" borderId="25"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7" fillId="0" borderId="3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16" fillId="7" borderId="8" xfId="6" applyFont="1" applyBorder="1" applyAlignment="1" applyProtection="1">
      <alignment horizontal="left" vertical="center"/>
    </xf>
    <xf numFmtId="0" fontId="16" fillId="7" borderId="9" xfId="6" applyFont="1" applyBorder="1" applyAlignment="1" applyProtection="1">
      <alignment horizontal="left" vertical="center"/>
    </xf>
    <xf numFmtId="0" fontId="16" fillId="7" borderId="29" xfId="6" applyFont="1" applyBorder="1" applyAlignment="1" applyProtection="1">
      <alignment horizontal="left" vertical="center"/>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6" fillId="0" borderId="46" xfId="3" applyFont="1" applyFill="1" applyBorder="1" applyAlignment="1" applyProtection="1">
      <alignment horizontal="center" vertical="center"/>
      <protection locked="0"/>
    </xf>
    <xf numFmtId="0" fontId="6" fillId="0" borderId="38" xfId="3"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6" fillId="0" borderId="38" xfId="0" applyFont="1" applyFill="1" applyBorder="1" applyAlignment="1" applyProtection="1">
      <alignment horizontal="center" vertical="center" shrinkToFit="1"/>
      <protection locked="0"/>
    </xf>
    <xf numFmtId="178" fontId="6" fillId="0" borderId="38" xfId="3" applyNumberFormat="1" applyFont="1" applyFill="1" applyBorder="1" applyAlignment="1" applyProtection="1">
      <alignment horizontal="center" vertical="center"/>
      <protection locked="0"/>
    </xf>
    <xf numFmtId="178" fontId="6" fillId="0" borderId="11" xfId="3" applyNumberFormat="1" applyFont="1" applyFill="1" applyBorder="1" applyAlignment="1" applyProtection="1">
      <alignment horizontal="center" vertical="center"/>
      <protection locked="0"/>
    </xf>
    <xf numFmtId="178" fontId="6" fillId="0" borderId="37" xfId="3" applyNumberFormat="1" applyFont="1" applyFill="1" applyBorder="1" applyAlignment="1" applyProtection="1">
      <alignment horizontal="center" vertical="center"/>
      <protection locked="0"/>
    </xf>
    <xf numFmtId="178" fontId="6" fillId="0" borderId="38" xfId="0" applyNumberFormat="1" applyFont="1" applyFill="1" applyBorder="1" applyAlignment="1" applyProtection="1">
      <alignment horizontal="right" vertical="center"/>
    </xf>
    <xf numFmtId="178" fontId="6" fillId="0" borderId="11" xfId="0" applyNumberFormat="1" applyFont="1" applyFill="1" applyBorder="1" applyAlignment="1" applyProtection="1">
      <alignment horizontal="right" vertical="center"/>
    </xf>
    <xf numFmtId="178" fontId="6" fillId="0" borderId="37" xfId="0" applyNumberFormat="1" applyFont="1" applyFill="1" applyBorder="1" applyAlignment="1" applyProtection="1">
      <alignment horizontal="right" vertical="center"/>
    </xf>
    <xf numFmtId="178" fontId="6" fillId="0" borderId="25" xfId="3" applyNumberFormat="1" applyFont="1" applyFill="1" applyBorder="1" applyAlignment="1" applyProtection="1">
      <alignment horizontal="center" vertical="center"/>
      <protection locked="0"/>
    </xf>
    <xf numFmtId="178" fontId="6" fillId="0" borderId="4" xfId="3" applyNumberFormat="1" applyFont="1" applyFill="1" applyBorder="1" applyAlignment="1" applyProtection="1">
      <alignment horizontal="center" vertical="center"/>
      <protection locked="0"/>
    </xf>
    <xf numFmtId="178" fontId="6" fillId="0" borderId="5" xfId="3" applyNumberFormat="1" applyFont="1" applyFill="1" applyBorder="1" applyAlignment="1" applyProtection="1">
      <alignment horizontal="center" vertical="center"/>
      <protection locked="0"/>
    </xf>
    <xf numFmtId="178" fontId="6" fillId="0" borderId="25" xfId="0" applyNumberFormat="1" applyFont="1" applyFill="1" applyBorder="1" applyAlignment="1" applyProtection="1">
      <alignment horizontal="right" vertical="center"/>
    </xf>
    <xf numFmtId="178" fontId="6" fillId="0" borderId="4" xfId="0" applyNumberFormat="1" applyFont="1" applyFill="1" applyBorder="1" applyAlignment="1" applyProtection="1">
      <alignment horizontal="right" vertical="center"/>
    </xf>
    <xf numFmtId="178" fontId="6" fillId="0" borderId="5" xfId="0" applyNumberFormat="1" applyFont="1" applyFill="1" applyBorder="1" applyAlignment="1" applyProtection="1">
      <alignment horizontal="right"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6" fillId="0" borderId="46" xfId="0" applyFont="1" applyFill="1" applyBorder="1" applyAlignment="1" applyProtection="1">
      <alignment horizontal="left" vertical="center"/>
      <protection locked="0"/>
    </xf>
    <xf numFmtId="176" fontId="6" fillId="0" borderId="46" xfId="0" applyNumberFormat="1" applyFont="1" applyFill="1" applyBorder="1" applyAlignment="1" applyProtection="1">
      <alignment horizontal="left" vertical="center"/>
      <protection locked="0"/>
    </xf>
    <xf numFmtId="0" fontId="6" fillId="8" borderId="38" xfId="0" applyFont="1" applyFill="1" applyBorder="1" applyAlignment="1" applyProtection="1">
      <alignment horizontal="left" vertical="center"/>
      <protection locked="0"/>
    </xf>
    <xf numFmtId="0" fontId="6" fillId="8" borderId="11" xfId="0" applyFont="1" applyFill="1" applyBorder="1" applyAlignment="1" applyProtection="1">
      <alignment horizontal="left" vertical="center"/>
      <protection locked="0"/>
    </xf>
    <xf numFmtId="0" fontId="6" fillId="0" borderId="38"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6" xfId="3" applyFont="1" applyFill="1" applyBorder="1" applyAlignment="1" applyProtection="1">
      <alignment horizontal="left" vertical="center"/>
      <protection locked="0"/>
    </xf>
    <xf numFmtId="0" fontId="6" fillId="0" borderId="2" xfId="3" applyFont="1" applyFill="1" applyBorder="1" applyAlignment="1" applyProtection="1">
      <alignment horizontal="center" vertical="center"/>
      <protection locked="0"/>
    </xf>
    <xf numFmtId="0" fontId="6" fillId="0" borderId="25" xfId="3"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25" xfId="3" applyFont="1" applyFill="1" applyBorder="1" applyAlignment="1" applyProtection="1">
      <alignment horizontal="left" vertical="center"/>
      <protection locked="0"/>
    </xf>
    <xf numFmtId="0" fontId="6" fillId="0" borderId="4" xfId="3" applyFont="1" applyFill="1" applyBorder="1" applyAlignment="1" applyProtection="1">
      <alignment horizontal="left" vertical="center"/>
      <protection locked="0"/>
    </xf>
    <xf numFmtId="0" fontId="6" fillId="0" borderId="5" xfId="3" applyFont="1" applyFill="1" applyBorder="1" applyAlignment="1" applyProtection="1">
      <alignment horizontal="left" vertical="center"/>
      <protection locked="0"/>
    </xf>
    <xf numFmtId="0" fontId="7" fillId="2" borderId="34"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0" borderId="33" xfId="0" applyFont="1" applyFill="1" applyBorder="1" applyAlignment="1" applyProtection="1">
      <alignment horizontal="left" vertical="center"/>
      <protection locked="0"/>
    </xf>
    <xf numFmtId="176" fontId="6" fillId="0" borderId="33" xfId="0" applyNumberFormat="1" applyFont="1" applyFill="1" applyBorder="1" applyAlignment="1" applyProtection="1">
      <alignment horizontal="left" vertical="center"/>
      <protection locked="0"/>
    </xf>
    <xf numFmtId="0" fontId="35" fillId="2" borderId="19" xfId="3" applyFont="1" applyFill="1" applyBorder="1" applyAlignment="1" applyProtection="1">
      <alignment horizontal="left" vertical="center"/>
    </xf>
    <xf numFmtId="0" fontId="35" fillId="2" borderId="18" xfId="3" applyFont="1" applyFill="1" applyBorder="1" applyAlignment="1" applyProtection="1">
      <alignment horizontal="left" vertical="center"/>
    </xf>
    <xf numFmtId="0" fontId="35" fillId="2" borderId="20" xfId="3" applyFont="1" applyFill="1" applyBorder="1" applyAlignment="1" applyProtection="1">
      <alignment horizontal="left" vertical="center"/>
    </xf>
    <xf numFmtId="176" fontId="35" fillId="2" borderId="19" xfId="3" applyNumberFormat="1" applyFont="1" applyFill="1" applyBorder="1" applyAlignment="1" applyProtection="1">
      <alignment horizontal="center" vertical="center"/>
    </xf>
    <xf numFmtId="176" fontId="35" fillId="2" borderId="18" xfId="3" applyNumberFormat="1" applyFont="1" applyFill="1" applyBorder="1" applyAlignment="1" applyProtection="1">
      <alignment horizontal="center" vertical="center"/>
    </xf>
    <xf numFmtId="176" fontId="35" fillId="2" borderId="20" xfId="3" applyNumberFormat="1" applyFont="1" applyFill="1" applyBorder="1" applyAlignment="1" applyProtection="1">
      <alignment horizontal="center" vertical="center"/>
    </xf>
    <xf numFmtId="0" fontId="35" fillId="11" borderId="30" xfId="0" applyFont="1" applyFill="1" applyBorder="1" applyAlignment="1" applyProtection="1">
      <alignment horizontal="center" vertical="center" shrinkToFit="1"/>
    </xf>
    <xf numFmtId="0" fontId="35" fillId="11" borderId="31" xfId="0" applyFont="1" applyFill="1" applyBorder="1" applyAlignment="1" applyProtection="1">
      <alignment horizontal="center" vertical="center" shrinkToFit="1"/>
    </xf>
    <xf numFmtId="178" fontId="35" fillId="11" borderId="30" xfId="3" applyNumberFormat="1" applyFont="1" applyFill="1" applyBorder="1" applyAlignment="1" applyProtection="1">
      <alignment horizontal="center" vertical="center"/>
    </xf>
    <xf numFmtId="178" fontId="35" fillId="11" borderId="9" xfId="3" applyNumberFormat="1" applyFont="1" applyFill="1" applyBorder="1" applyAlignment="1" applyProtection="1">
      <alignment horizontal="center" vertical="center"/>
    </xf>
    <xf numFmtId="178" fontId="35" fillId="11" borderId="31" xfId="3" applyNumberFormat="1" applyFont="1" applyFill="1" applyBorder="1" applyAlignment="1" applyProtection="1">
      <alignment horizontal="center" vertical="center"/>
    </xf>
    <xf numFmtId="178" fontId="35" fillId="2" borderId="8" xfId="3" applyNumberFormat="1" applyFont="1" applyFill="1" applyBorder="1" applyAlignment="1" applyProtection="1">
      <alignment horizontal="right" vertical="center"/>
    </xf>
    <xf numFmtId="178" fontId="35" fillId="2" borderId="9" xfId="3" applyNumberFormat="1" applyFont="1" applyFill="1" applyBorder="1" applyAlignment="1" applyProtection="1">
      <alignment horizontal="right" vertical="center"/>
    </xf>
    <xf numFmtId="178" fontId="35" fillId="2" borderId="29" xfId="3" applyNumberFormat="1" applyFont="1" applyFill="1" applyBorder="1" applyAlignment="1" applyProtection="1">
      <alignment horizontal="right" vertical="center"/>
    </xf>
    <xf numFmtId="0" fontId="11" fillId="11" borderId="19" xfId="0" applyFont="1" applyFill="1" applyBorder="1" applyAlignment="1" applyProtection="1">
      <alignment horizontal="center" vertical="center"/>
    </xf>
    <xf numFmtId="0" fontId="11" fillId="11" borderId="18" xfId="0" applyFont="1" applyFill="1" applyBorder="1" applyAlignment="1" applyProtection="1">
      <alignment horizontal="center" vertical="center"/>
    </xf>
    <xf numFmtId="0" fontId="11" fillId="11" borderId="16" xfId="0" applyFont="1" applyFill="1" applyBorder="1" applyAlignment="1" applyProtection="1">
      <alignment horizontal="center" vertical="center"/>
    </xf>
    <xf numFmtId="0" fontId="53" fillId="15" borderId="16" xfId="0" applyFont="1" applyFill="1" applyBorder="1" applyAlignment="1" applyProtection="1">
      <alignment horizontal="center" vertical="center"/>
    </xf>
    <xf numFmtId="0" fontId="35" fillId="15" borderId="19" xfId="0" applyFont="1" applyFill="1" applyBorder="1" applyAlignment="1" applyProtection="1">
      <alignment horizontal="center" vertical="center"/>
    </xf>
    <xf numFmtId="0" fontId="20" fillId="15" borderId="56" xfId="0" applyFont="1" applyFill="1" applyBorder="1" applyAlignment="1" applyProtection="1">
      <alignment horizontal="center" vertical="center" wrapText="1"/>
    </xf>
    <xf numFmtId="0" fontId="20" fillId="15" borderId="56" xfId="0" applyFont="1" applyFill="1" applyBorder="1" applyAlignment="1" applyProtection="1">
      <alignment horizontal="center" vertical="center"/>
    </xf>
    <xf numFmtId="0" fontId="20" fillId="15" borderId="20" xfId="0" applyFont="1" applyFill="1" applyBorder="1" applyAlignment="1" applyProtection="1">
      <alignment horizontal="center" vertical="center" wrapText="1"/>
    </xf>
    <xf numFmtId="0" fontId="20" fillId="15" borderId="16"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11" borderId="16" xfId="0" applyFont="1" applyFill="1" applyBorder="1" applyAlignment="1" applyProtection="1">
      <alignment horizontal="center" vertical="center"/>
    </xf>
    <xf numFmtId="0" fontId="8" fillId="2" borderId="16" xfId="0" applyFont="1" applyFill="1" applyBorder="1" applyAlignment="1" applyProtection="1">
      <alignment horizontal="center" vertical="center" wrapText="1"/>
    </xf>
    <xf numFmtId="0" fontId="35" fillId="2" borderId="30" xfId="3" applyFont="1" applyFill="1" applyBorder="1" applyAlignment="1" applyProtection="1">
      <alignment horizontal="left" vertical="center"/>
    </xf>
    <xf numFmtId="0" fontId="35" fillId="2" borderId="9" xfId="3" applyFont="1" applyFill="1" applyBorder="1" applyAlignment="1" applyProtection="1">
      <alignment horizontal="left" vertical="center"/>
    </xf>
    <xf numFmtId="0" fontId="35" fillId="2" borderId="31" xfId="3" applyFont="1" applyFill="1" applyBorder="1" applyAlignment="1" applyProtection="1">
      <alignment horizontal="left" vertical="center"/>
    </xf>
    <xf numFmtId="0" fontId="35" fillId="11" borderId="30" xfId="3" applyFont="1" applyFill="1" applyBorder="1" applyAlignment="1" applyProtection="1">
      <alignment horizontal="center" vertical="center" wrapText="1"/>
    </xf>
    <xf numFmtId="0" fontId="35" fillId="11" borderId="9" xfId="3" applyFont="1" applyFill="1" applyBorder="1" applyAlignment="1" applyProtection="1">
      <alignment horizontal="center" vertical="center" wrapText="1"/>
    </xf>
    <xf numFmtId="0" fontId="35" fillId="11" borderId="31" xfId="3" applyFont="1" applyFill="1" applyBorder="1" applyAlignment="1" applyProtection="1">
      <alignment horizontal="center" vertical="center" wrapText="1"/>
    </xf>
    <xf numFmtId="0" fontId="44" fillId="8" borderId="25"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27" xfId="0" applyFont="1" applyFill="1" applyBorder="1" applyAlignment="1">
      <alignment horizontal="center" vertical="center"/>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38" fillId="2" borderId="5" xfId="0" applyFont="1" applyFill="1" applyBorder="1" applyAlignment="1">
      <alignment horizontal="left" vertical="center"/>
    </xf>
    <xf numFmtId="0" fontId="38" fillId="0" borderId="8" xfId="0" applyFont="1" applyBorder="1" applyAlignment="1">
      <alignment horizontal="left" vertical="center"/>
    </xf>
    <xf numFmtId="0" fontId="38" fillId="0" borderId="9" xfId="0" applyFont="1" applyBorder="1" applyAlignment="1">
      <alignment horizontal="left" vertical="center"/>
    </xf>
    <xf numFmtId="0" fontId="38" fillId="0" borderId="31" xfId="0" applyFont="1" applyBorder="1" applyAlignment="1">
      <alignment horizontal="left" vertical="center"/>
    </xf>
    <xf numFmtId="0" fontId="47" fillId="0" borderId="17" xfId="0" applyFont="1" applyBorder="1" applyAlignment="1">
      <alignment horizontal="left" vertical="top"/>
    </xf>
    <xf numFmtId="0" fontId="47" fillId="0" borderId="18" xfId="0" applyFont="1" applyBorder="1" applyAlignment="1">
      <alignment horizontal="left" vertical="top"/>
    </xf>
    <xf numFmtId="0" fontId="47" fillId="0" borderId="26" xfId="0" applyFont="1" applyBorder="1" applyAlignment="1">
      <alignment horizontal="left" vertical="top"/>
    </xf>
    <xf numFmtId="0" fontId="7" fillId="11" borderId="19" xfId="0" applyFont="1" applyFill="1" applyBorder="1" applyAlignment="1" applyProtection="1">
      <alignment horizontal="center" vertical="center"/>
    </xf>
    <xf numFmtId="0" fontId="7" fillId="11" borderId="18" xfId="0" applyFont="1" applyFill="1" applyBorder="1" applyAlignment="1" applyProtection="1">
      <alignment horizontal="center" vertical="center"/>
    </xf>
    <xf numFmtId="0" fontId="7" fillId="11" borderId="20" xfId="0" applyFont="1" applyFill="1" applyBorder="1" applyAlignment="1" applyProtection="1">
      <alignment horizontal="center" vertical="center"/>
    </xf>
    <xf numFmtId="0" fontId="7" fillId="11" borderId="17" xfId="0" applyFont="1" applyFill="1" applyBorder="1" applyAlignment="1" applyProtection="1">
      <alignment horizontal="center" vertical="center"/>
    </xf>
    <xf numFmtId="0" fontId="7" fillId="11" borderId="26" xfId="0" applyFont="1" applyFill="1" applyBorder="1" applyAlignment="1" applyProtection="1">
      <alignment horizontal="center" vertical="center"/>
    </xf>
    <xf numFmtId="0" fontId="68" fillId="0" borderId="1" xfId="0" applyFont="1" applyBorder="1" applyAlignment="1">
      <alignment horizontal="left" vertical="center"/>
    </xf>
    <xf numFmtId="56" fontId="38" fillId="0" borderId="30" xfId="0" applyNumberFormat="1" applyFont="1" applyBorder="1" applyAlignment="1">
      <alignment horizontal="center" vertical="center"/>
    </xf>
    <xf numFmtId="56" fontId="38" fillId="0" borderId="9" xfId="0" applyNumberFormat="1" applyFont="1" applyBorder="1" applyAlignment="1">
      <alignment horizontal="center" vertical="center"/>
    </xf>
    <xf numFmtId="56" fontId="38" fillId="0" borderId="29" xfId="0" applyNumberFormat="1" applyFont="1" applyBorder="1" applyAlignment="1">
      <alignment horizontal="center" vertical="center"/>
    </xf>
    <xf numFmtId="0" fontId="20" fillId="18" borderId="19" xfId="0" applyFont="1" applyFill="1" applyBorder="1" applyAlignment="1" applyProtection="1">
      <alignment horizontal="center" vertical="center" wrapText="1"/>
    </xf>
    <xf numFmtId="0" fontId="20" fillId="18" borderId="20" xfId="0" applyFont="1" applyFill="1" applyBorder="1" applyAlignment="1" applyProtection="1">
      <alignment horizontal="center" vertical="center" wrapText="1"/>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37" xfId="0" applyFont="1" applyBorder="1" applyAlignment="1">
      <alignment horizontal="left" vertical="center"/>
    </xf>
    <xf numFmtId="0" fontId="38" fillId="0" borderId="38" xfId="0" applyFont="1" applyBorder="1" applyAlignment="1">
      <alignment horizontal="center" vertical="center"/>
    </xf>
    <xf numFmtId="0" fontId="38" fillId="0" borderId="11" xfId="0" applyFont="1" applyBorder="1" applyAlignment="1">
      <alignment horizontal="center" vertical="center"/>
    </xf>
    <xf numFmtId="0" fontId="38" fillId="0" borderId="28" xfId="0" applyFont="1" applyBorder="1" applyAlignment="1">
      <alignment horizontal="center" vertical="center"/>
    </xf>
    <xf numFmtId="0" fontId="38" fillId="2" borderId="6" xfId="0" applyFont="1" applyFill="1" applyBorder="1" applyAlignment="1">
      <alignment horizontal="left" vertical="center"/>
    </xf>
    <xf numFmtId="0" fontId="38" fillId="2" borderId="7" xfId="0" applyFont="1" applyFill="1" applyBorder="1" applyAlignment="1">
      <alignment horizontal="left" vertical="center"/>
    </xf>
    <xf numFmtId="0" fontId="38" fillId="2" borderId="68" xfId="0" applyFont="1" applyFill="1" applyBorder="1" applyAlignment="1">
      <alignment horizontal="left" vertical="center"/>
    </xf>
    <xf numFmtId="0" fontId="44" fillId="8" borderId="69" xfId="0" applyFont="1" applyFill="1" applyBorder="1" applyAlignment="1">
      <alignment horizontal="center" vertical="center"/>
    </xf>
    <xf numFmtId="0" fontId="44" fillId="8" borderId="7" xfId="0" applyFont="1" applyFill="1" applyBorder="1" applyAlignment="1">
      <alignment horizontal="center" vertical="center"/>
    </xf>
    <xf numFmtId="0" fontId="44" fillId="8" borderId="41" xfId="0" applyFont="1" applyFill="1" applyBorder="1" applyAlignment="1">
      <alignment horizontal="center"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26" xfId="0" applyFont="1" applyBorder="1" applyAlignment="1">
      <alignment horizontal="left" vertical="center"/>
    </xf>
    <xf numFmtId="0" fontId="56" fillId="10" borderId="0" xfId="1" applyFont="1" applyFill="1" applyAlignment="1" applyProtection="1">
      <alignment horizontal="center" vertical="center" wrapText="1"/>
    </xf>
    <xf numFmtId="0" fontId="26" fillId="2" borderId="17" xfId="3" applyFont="1" applyFill="1" applyBorder="1" applyAlignment="1" applyProtection="1">
      <alignment horizontal="center" vertical="center"/>
    </xf>
    <xf numFmtId="0" fontId="26" fillId="2" borderId="20" xfId="3" applyFont="1" applyFill="1" applyBorder="1" applyAlignment="1" applyProtection="1">
      <alignment horizontal="center" vertical="center"/>
    </xf>
    <xf numFmtId="0" fontId="35" fillId="2" borderId="19" xfId="3" applyFont="1" applyFill="1" applyBorder="1" applyAlignment="1" applyProtection="1">
      <alignment horizontal="center" vertical="center"/>
    </xf>
    <xf numFmtId="0" fontId="35" fillId="2" borderId="18" xfId="3" applyFont="1" applyFill="1" applyBorder="1" applyAlignment="1" applyProtection="1">
      <alignment horizontal="center" vertical="center"/>
    </xf>
    <xf numFmtId="0" fontId="35" fillId="2" borderId="20" xfId="3" applyFont="1" applyFill="1" applyBorder="1" applyAlignment="1" applyProtection="1">
      <alignment horizontal="center" vertical="center"/>
    </xf>
    <xf numFmtId="178" fontId="36" fillId="0" borderId="38" xfId="0" applyNumberFormat="1" applyFont="1" applyBorder="1" applyAlignment="1">
      <alignment horizontal="left" vertical="center"/>
    </xf>
    <xf numFmtId="178" fontId="36" fillId="0" borderId="11" xfId="0" applyNumberFormat="1" applyFont="1" applyBorder="1" applyAlignment="1">
      <alignment horizontal="left" vertical="center"/>
    </xf>
    <xf numFmtId="178" fontId="36" fillId="0" borderId="28" xfId="0" applyNumberFormat="1" applyFont="1" applyBorder="1" applyAlignment="1">
      <alignment horizontal="left" vertical="center"/>
    </xf>
    <xf numFmtId="0" fontId="52" fillId="0" borderId="0" xfId="0" applyFont="1" applyAlignment="1">
      <alignment horizontal="left" vertical="center"/>
    </xf>
    <xf numFmtId="0" fontId="43" fillId="0" borderId="15" xfId="0" applyFont="1" applyBorder="1" applyAlignment="1">
      <alignment horizontal="left" vertical="center"/>
    </xf>
    <xf numFmtId="0" fontId="43" fillId="0" borderId="16" xfId="0" applyFont="1" applyBorder="1" applyAlignment="1">
      <alignment horizontal="left" vertical="center"/>
    </xf>
    <xf numFmtId="0" fontId="43" fillId="0" borderId="19" xfId="0" applyFont="1" applyBorder="1" applyAlignment="1">
      <alignment horizontal="left" vertical="center"/>
    </xf>
    <xf numFmtId="0" fontId="38" fillId="2" borderId="8" xfId="0" applyFont="1" applyFill="1" applyBorder="1" applyAlignment="1">
      <alignment horizontal="left" vertical="center"/>
    </xf>
    <xf numFmtId="0" fontId="38" fillId="2" borderId="9" xfId="0" applyFont="1" applyFill="1" applyBorder="1" applyAlignment="1">
      <alignment horizontal="left" vertical="center"/>
    </xf>
    <xf numFmtId="0" fontId="38" fillId="2" borderId="31" xfId="0" applyFont="1" applyFill="1" applyBorder="1" applyAlignment="1">
      <alignment horizontal="left" vertical="center"/>
    </xf>
    <xf numFmtId="0" fontId="44" fillId="8" borderId="30" xfId="0" applyFont="1" applyFill="1" applyBorder="1" applyAlignment="1">
      <alignment horizontal="center" vertical="center"/>
    </xf>
    <xf numFmtId="0" fontId="44" fillId="8" borderId="9" xfId="0" applyFont="1" applyFill="1" applyBorder="1" applyAlignment="1">
      <alignment horizontal="center" vertical="center"/>
    </xf>
    <xf numFmtId="0" fontId="44" fillId="8" borderId="29" xfId="0" applyFont="1" applyFill="1" applyBorder="1" applyAlignment="1">
      <alignment horizontal="center" vertical="center"/>
    </xf>
    <xf numFmtId="0" fontId="38" fillId="0" borderId="17" xfId="0" applyFont="1" applyBorder="1" applyAlignment="1">
      <alignment horizontal="left" vertical="center"/>
    </xf>
    <xf numFmtId="0" fontId="38" fillId="0" borderId="18" xfId="0" applyFont="1" applyBorder="1" applyAlignment="1">
      <alignment horizontal="left" vertical="center"/>
    </xf>
    <xf numFmtId="0" fontId="38" fillId="0" borderId="20" xfId="0" applyFont="1" applyBorder="1" applyAlignment="1">
      <alignment horizontal="left" vertical="center"/>
    </xf>
    <xf numFmtId="0" fontId="38" fillId="0" borderId="19" xfId="0" applyFont="1" applyBorder="1" applyAlignment="1">
      <alignment horizontal="center" vertical="center"/>
    </xf>
    <xf numFmtId="0" fontId="38" fillId="0" borderId="18" xfId="0" applyFont="1" applyBorder="1" applyAlignment="1">
      <alignment horizontal="center" vertical="center"/>
    </xf>
    <xf numFmtId="0" fontId="38" fillId="0" borderId="26" xfId="0" applyFont="1" applyBorder="1" applyAlignment="1">
      <alignment horizontal="center" vertical="center"/>
    </xf>
    <xf numFmtId="0" fontId="36" fillId="0" borderId="34" xfId="0" applyFont="1" applyBorder="1" applyAlignment="1">
      <alignment horizontal="left" vertical="center"/>
    </xf>
    <xf numFmtId="0" fontId="36" fillId="0" borderId="33" xfId="0" applyFont="1" applyBorder="1" applyAlignment="1">
      <alignment horizontal="left" vertical="center"/>
    </xf>
    <xf numFmtId="38" fontId="43" fillId="14" borderId="17" xfId="0" applyNumberFormat="1" applyFont="1" applyFill="1" applyBorder="1" applyAlignment="1">
      <alignment horizontal="left" vertical="center"/>
    </xf>
    <xf numFmtId="38" fontId="43" fillId="14" borderId="18" xfId="0" applyNumberFormat="1" applyFont="1" applyFill="1" applyBorder="1" applyAlignment="1">
      <alignment horizontal="left" vertical="center"/>
    </xf>
    <xf numFmtId="38" fontId="43" fillId="14" borderId="26" xfId="0" applyNumberFormat="1" applyFont="1" applyFill="1" applyBorder="1" applyAlignment="1">
      <alignment horizontal="left" vertical="center"/>
    </xf>
    <xf numFmtId="178" fontId="36" fillId="0" borderId="49" xfId="0" applyNumberFormat="1" applyFont="1" applyBorder="1" applyAlignment="1">
      <alignment horizontal="left" vertical="center"/>
    </xf>
    <xf numFmtId="178" fontId="36" fillId="0" borderId="48" xfId="0" applyNumberFormat="1" applyFont="1" applyBorder="1" applyAlignment="1">
      <alignment horizontal="left" vertical="center"/>
    </xf>
    <xf numFmtId="178" fontId="36" fillId="0" borderId="52" xfId="0" applyNumberFormat="1" applyFont="1" applyBorder="1" applyAlignment="1">
      <alignment horizontal="left" vertical="center"/>
    </xf>
    <xf numFmtId="0" fontId="36" fillId="0" borderId="45" xfId="0" applyFont="1" applyBorder="1" applyAlignment="1">
      <alignment horizontal="left" vertical="center"/>
    </xf>
    <xf numFmtId="0" fontId="36" fillId="0" borderId="46" xfId="0" applyFont="1" applyBorder="1" applyAlignment="1">
      <alignment horizontal="left" vertical="center"/>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35" xfId="0" applyFont="1" applyBorder="1" applyAlignment="1">
      <alignment horizontal="left" vertical="center" wrapText="1"/>
    </xf>
    <xf numFmtId="0" fontId="47" fillId="0" borderId="0" xfId="0" applyFont="1" applyAlignment="1">
      <alignment horizontal="left" vertical="center" wrapText="1"/>
    </xf>
    <xf numFmtId="0" fontId="47" fillId="0" borderId="42" xfId="0" applyFont="1" applyBorder="1" applyAlignment="1">
      <alignment horizontal="left" vertical="center" wrapText="1"/>
    </xf>
    <xf numFmtId="0" fontId="47" fillId="0" borderId="36" xfId="0" applyFont="1" applyBorder="1" applyAlignment="1">
      <alignment horizontal="left" vertical="center" wrapText="1"/>
    </xf>
    <xf numFmtId="0" fontId="47" fillId="0" borderId="1" xfId="0" applyFont="1" applyBorder="1" applyAlignment="1">
      <alignment horizontal="left" vertical="center" wrapText="1"/>
    </xf>
    <xf numFmtId="0" fontId="47" fillId="0" borderId="43" xfId="0" applyFont="1" applyBorder="1" applyAlignment="1">
      <alignment horizontal="left" vertical="center" wrapText="1"/>
    </xf>
    <xf numFmtId="0" fontId="67" fillId="8" borderId="13" xfId="0" applyFont="1" applyFill="1" applyBorder="1" applyAlignment="1">
      <alignment horizontal="left" vertical="center"/>
    </xf>
    <xf numFmtId="0" fontId="61" fillId="12" borderId="55" xfId="0" applyFont="1" applyFill="1" applyBorder="1" applyAlignment="1">
      <alignment horizontal="center" vertical="center"/>
    </xf>
    <xf numFmtId="0" fontId="61" fillId="12" borderId="0" xfId="0" applyFont="1" applyFill="1" applyAlignment="1">
      <alignment horizontal="center" vertical="center"/>
    </xf>
    <xf numFmtId="0" fontId="61" fillId="12" borderId="67" xfId="0" applyFont="1" applyFill="1" applyBorder="1" applyAlignment="1">
      <alignment horizontal="center" vertical="center"/>
    </xf>
    <xf numFmtId="0" fontId="61" fillId="10" borderId="50" xfId="0" applyFont="1" applyFill="1" applyBorder="1" applyAlignment="1">
      <alignment horizontal="left" vertical="center"/>
    </xf>
    <xf numFmtId="0" fontId="61" fillId="10" borderId="51" xfId="0" applyFont="1" applyFill="1" applyBorder="1" applyAlignment="1">
      <alignment horizontal="left" vertical="center"/>
    </xf>
    <xf numFmtId="0" fontId="61" fillId="10" borderId="34" xfId="0" applyFont="1" applyFill="1" applyBorder="1" applyAlignment="1">
      <alignment horizontal="left" vertical="center"/>
    </xf>
    <xf numFmtId="0" fontId="61" fillId="10" borderId="70" xfId="0" applyFont="1" applyFill="1" applyBorder="1" applyAlignment="1" applyProtection="1">
      <alignment horizontal="left" vertical="center" wrapText="1"/>
      <protection locked="0"/>
    </xf>
    <xf numFmtId="0" fontId="61" fillId="10" borderId="51" xfId="0" applyFont="1" applyFill="1" applyBorder="1" applyAlignment="1" applyProtection="1">
      <alignment horizontal="left" vertical="center"/>
      <protection locked="0"/>
    </xf>
    <xf numFmtId="0" fontId="61" fillId="10" borderId="50" xfId="0" applyFont="1" applyFill="1" applyBorder="1" applyAlignment="1" applyProtection="1">
      <alignment horizontal="left" vertical="center" wrapText="1"/>
      <protection locked="0"/>
    </xf>
    <xf numFmtId="0" fontId="61" fillId="10" borderId="34" xfId="0" applyFont="1" applyFill="1" applyBorder="1" applyAlignment="1" applyProtection="1">
      <alignment horizontal="left" vertical="center"/>
      <protection locked="0"/>
    </xf>
    <xf numFmtId="0" fontId="61" fillId="10" borderId="50" xfId="0" applyFont="1" applyFill="1" applyBorder="1" applyAlignment="1">
      <alignment horizontal="left" vertical="center" wrapText="1"/>
    </xf>
    <xf numFmtId="0" fontId="61" fillId="15" borderId="50" xfId="0" applyFont="1" applyFill="1" applyBorder="1" applyAlignment="1">
      <alignment vertical="center"/>
    </xf>
    <xf numFmtId="0" fontId="61" fillId="15" borderId="51" xfId="0" applyFont="1" applyFill="1" applyBorder="1" applyAlignment="1">
      <alignment vertical="center"/>
    </xf>
    <xf numFmtId="0" fontId="61" fillId="15" borderId="34" xfId="0" applyFont="1" applyFill="1" applyBorder="1" applyAlignment="1">
      <alignment vertical="center"/>
    </xf>
    <xf numFmtId="0" fontId="61" fillId="10" borderId="50" xfId="0" applyFont="1" applyFill="1" applyBorder="1" applyAlignment="1">
      <alignment vertical="center"/>
    </xf>
    <xf numFmtId="0" fontId="61" fillId="10" borderId="51" xfId="0" applyFont="1" applyFill="1" applyBorder="1" applyAlignment="1">
      <alignment vertical="center"/>
    </xf>
    <xf numFmtId="0" fontId="61" fillId="10" borderId="34" xfId="0" applyFont="1" applyFill="1" applyBorder="1" applyAlignment="1">
      <alignment vertical="center"/>
    </xf>
    <xf numFmtId="0" fontId="61" fillId="15" borderId="64" xfId="0" applyFont="1" applyFill="1" applyBorder="1" applyAlignment="1">
      <alignment vertical="center"/>
    </xf>
    <xf numFmtId="0" fontId="61" fillId="10" borderId="51" xfId="0" applyFont="1" applyFill="1" applyBorder="1" applyAlignment="1">
      <alignment horizontal="left" vertical="center" wrapText="1"/>
    </xf>
    <xf numFmtId="0" fontId="61" fillId="15" borderId="50" xfId="0" applyFont="1" applyFill="1" applyBorder="1" applyAlignment="1">
      <alignment horizontal="left" vertical="center"/>
    </xf>
    <xf numFmtId="0" fontId="61" fillId="15" borderId="51" xfId="0" applyFont="1" applyFill="1" applyBorder="1" applyAlignment="1">
      <alignment horizontal="left" vertical="center"/>
    </xf>
    <xf numFmtId="0" fontId="61" fillId="15" borderId="34" xfId="0" applyFont="1" applyFill="1" applyBorder="1" applyAlignment="1">
      <alignment horizontal="left" vertical="center"/>
    </xf>
    <xf numFmtId="0" fontId="19" fillId="8" borderId="1" xfId="0" applyFont="1" applyFill="1" applyBorder="1" applyAlignment="1">
      <alignment horizontal="left" vertical="center" wrapText="1"/>
    </xf>
    <xf numFmtId="0" fontId="19" fillId="8" borderId="1" xfId="0" applyFont="1" applyFill="1" applyBorder="1" applyAlignment="1">
      <alignment horizontal="left" vertical="center"/>
    </xf>
    <xf numFmtId="49" fontId="61" fillId="8" borderId="2" xfId="0" applyNumberFormat="1" applyFont="1" applyFill="1" applyBorder="1" applyAlignment="1">
      <alignment horizontal="left" vertical="center"/>
    </xf>
  </cellXfs>
  <cellStyles count="10">
    <cellStyle name="20% - アクセント 6" xfId="1" builtinId="50"/>
    <cellStyle name="60% - アクセント 5" xfId="2" builtinId="48"/>
    <cellStyle name="どちらでもない" xfId="3" builtinId="28"/>
    <cellStyle name="ハイパーリンク" xfId="4" builtinId="8"/>
    <cellStyle name="桁区切り" xfId="5" builtinId="6"/>
    <cellStyle name="桁区切り 2" xfId="9" xr:uid="{B965C77C-D3CB-4AA6-B597-3F429052C69B}"/>
    <cellStyle name="入力" xfId="6" builtinId="20"/>
    <cellStyle name="標準" xfId="0" builtinId="0"/>
    <cellStyle name="標準 2" xfId="7" xr:uid="{00000000-0005-0000-0000-000008000000}"/>
    <cellStyle name="標準 3" xfId="8" xr:uid="{0391658E-94CE-40F7-8185-382147162547}"/>
  </cellStyles>
  <dxfs count="1">
    <dxf>
      <fill>
        <patternFill patternType="sol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40B6-B5A3-4A3C-AA36-AD725DBC25E6}">
  <sheetPr codeName="Sheet1"/>
  <dimension ref="A1:FI1048576"/>
  <sheetViews>
    <sheetView view="pageBreakPreview" zoomScale="85" zoomScaleNormal="100" zoomScaleSheetLayoutView="85" workbookViewId="0">
      <selection activeCell="CI62" sqref="CI62"/>
    </sheetView>
  </sheetViews>
  <sheetFormatPr defaultColWidth="13" defaultRowHeight="13.5" x14ac:dyDescent="0.15"/>
  <cols>
    <col min="1" max="1" width="2.375" style="4" customWidth="1"/>
    <col min="2" max="3" width="1.625" style="6" customWidth="1"/>
    <col min="4" max="11" width="1.625" style="30" customWidth="1"/>
    <col min="12" max="12" width="8.625" style="30" customWidth="1"/>
    <col min="13" max="48" width="1.625" style="30" customWidth="1"/>
    <col min="49" max="49" width="4.625" style="30" customWidth="1"/>
    <col min="50" max="54" width="1.625" style="30" customWidth="1"/>
    <col min="55" max="55" width="1.5" style="30" customWidth="1"/>
    <col min="56" max="57" width="2.125" style="30" customWidth="1"/>
    <col min="58" max="58" width="1.875" style="30" customWidth="1"/>
    <col min="59" max="59" width="1.625" style="30" customWidth="1"/>
    <col min="60" max="60" width="2.5" style="30" customWidth="1"/>
    <col min="61" max="62" width="1.625" style="30" customWidth="1"/>
    <col min="63" max="63" width="2.125" style="30" customWidth="1"/>
    <col min="64" max="65" width="1.625" style="30" customWidth="1"/>
    <col min="66" max="66" width="2.125" style="30" customWidth="1"/>
    <col min="67" max="74" width="1.625" style="30" customWidth="1"/>
    <col min="75" max="85" width="1.375" style="30" customWidth="1"/>
    <col min="86" max="86" width="32.875" style="30" customWidth="1"/>
    <col min="87" max="87" width="16" style="30" customWidth="1"/>
    <col min="88" max="88" width="1.375" style="30" customWidth="1"/>
    <col min="89" max="89" width="8.625" style="30" customWidth="1"/>
    <col min="90" max="90" width="1.125" style="30" customWidth="1"/>
    <col min="91" max="91" width="1.625" style="30" customWidth="1"/>
    <col min="92" max="92" width="3" style="30" customWidth="1"/>
    <col min="93" max="94" width="1.625" style="30" customWidth="1"/>
    <col min="95" max="95" width="1.125" style="30" customWidth="1"/>
    <col min="96" max="96" width="1.625" style="30" customWidth="1"/>
    <col min="97" max="97" width="3" style="30" customWidth="1"/>
    <col min="98" max="99" width="1.625" style="30" customWidth="1"/>
    <col min="100" max="100" width="9.5" style="30" customWidth="1"/>
    <col min="101" max="101" width="12" style="30" customWidth="1"/>
    <col min="102" max="103" width="6" style="30" customWidth="1"/>
    <col min="104" max="105" width="1.625" style="30" customWidth="1"/>
    <col min="106" max="106" width="2.125" style="30" customWidth="1"/>
    <col min="107" max="107" width="2" style="30" customWidth="1"/>
    <col min="108" max="108" width="1.625" style="30" customWidth="1"/>
    <col min="109" max="109" width="5.125" style="22" hidden="1" customWidth="1"/>
    <col min="110" max="110" width="2.125" style="21" hidden="1" customWidth="1"/>
    <col min="111" max="111" width="1.875" style="21" hidden="1" customWidth="1"/>
    <col min="112" max="112" width="6.5" style="21" hidden="1" customWidth="1"/>
    <col min="113" max="113" width="8.125" style="21" hidden="1" customWidth="1"/>
    <col min="114" max="114" width="17.375" style="21" hidden="1" customWidth="1"/>
    <col min="115" max="115" width="19.5" style="21" hidden="1" customWidth="1"/>
    <col min="116" max="116" width="10.625" style="21" hidden="1" customWidth="1"/>
    <col min="117" max="118" width="1.625" style="21" hidden="1" customWidth="1"/>
    <col min="119" max="120" width="1.625" style="19" hidden="1" customWidth="1"/>
    <col min="121" max="121" width="7.875" style="19" hidden="1" customWidth="1"/>
    <col min="122" max="122" width="1.625" style="19" hidden="1" customWidth="1"/>
    <col min="123" max="123" width="3.625" style="19" hidden="1" customWidth="1"/>
    <col min="124" max="146" width="1.625" style="19" hidden="1" customWidth="1"/>
    <col min="147" max="149" width="1.625" style="18" hidden="1" customWidth="1"/>
    <col min="150" max="150" width="7.5" style="17" customWidth="1"/>
    <col min="151" max="151" width="7.5" style="38" customWidth="1"/>
    <col min="152" max="16384" width="13" style="5"/>
  </cols>
  <sheetData>
    <row r="1" spans="1:165" s="39" customFormat="1" ht="26.25" customHeight="1" x14ac:dyDescent="0.15">
      <c r="A1" s="312" t="s">
        <v>902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c r="FE1" s="312"/>
      <c r="FF1" s="312"/>
      <c r="FG1" s="312"/>
      <c r="FH1" s="312"/>
      <c r="FI1" s="312"/>
    </row>
    <row r="2" spans="1:165" s="39" customFormat="1" ht="20.25" customHeight="1" x14ac:dyDescent="0.15">
      <c r="A2" s="49"/>
      <c r="B2" s="303" t="s">
        <v>1087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50"/>
      <c r="DB2" s="50"/>
      <c r="DC2" s="49"/>
      <c r="DD2" s="51"/>
      <c r="DE2" s="51"/>
      <c r="DF2" s="51"/>
      <c r="DG2" s="51"/>
      <c r="DH2" s="51"/>
      <c r="DI2" s="51"/>
      <c r="DJ2" s="51"/>
      <c r="DK2" s="51"/>
      <c r="DL2" s="51"/>
      <c r="DM2" s="51"/>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49"/>
      <c r="EO2" s="49"/>
      <c r="EP2" s="49"/>
      <c r="EQ2" s="49"/>
      <c r="ER2" s="49"/>
      <c r="ES2" s="49"/>
      <c r="ET2" s="77"/>
      <c r="EU2" s="49"/>
      <c r="EV2" s="49"/>
      <c r="EW2" s="49"/>
      <c r="EX2" s="49"/>
      <c r="EY2" s="49"/>
      <c r="EZ2" s="49"/>
      <c r="FA2" s="49"/>
      <c r="FB2" s="49"/>
      <c r="FC2" s="49"/>
      <c r="FD2" s="49"/>
      <c r="FE2" s="49"/>
      <c r="FF2" s="49"/>
      <c r="FG2" s="49"/>
      <c r="FH2" s="49"/>
      <c r="FI2" s="49"/>
    </row>
    <row r="3" spans="1:165" s="39" customFormat="1" ht="20.25" customHeight="1" x14ac:dyDescent="0.15">
      <c r="A3" s="53"/>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49"/>
      <c r="CC3" s="49"/>
      <c r="CD3" s="49"/>
      <c r="CE3" s="49"/>
      <c r="CF3" s="49"/>
      <c r="CG3" s="49"/>
      <c r="CH3" s="49"/>
      <c r="CI3" s="49"/>
      <c r="CJ3" s="49"/>
      <c r="CK3" s="49"/>
      <c r="CL3" s="49"/>
      <c r="CM3" s="49"/>
      <c r="CN3" s="49"/>
      <c r="CO3" s="49"/>
      <c r="CP3" s="54"/>
      <c r="CQ3" s="49"/>
      <c r="CR3" s="49"/>
      <c r="CS3" s="49"/>
      <c r="CT3" s="49"/>
      <c r="CU3" s="54"/>
      <c r="CV3" s="54"/>
      <c r="CW3" s="54"/>
      <c r="CX3" s="54"/>
      <c r="CY3" s="54"/>
      <c r="CZ3" s="54"/>
      <c r="DA3" s="49"/>
      <c r="DB3" s="49"/>
      <c r="DC3" s="49"/>
      <c r="DD3" s="51"/>
      <c r="DE3" s="51"/>
      <c r="DF3" s="51"/>
      <c r="DG3" s="51"/>
      <c r="DH3" s="51"/>
      <c r="DI3" s="51"/>
      <c r="DJ3" s="51"/>
      <c r="DK3" s="51"/>
      <c r="DL3" s="51"/>
      <c r="DM3" s="51"/>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49"/>
      <c r="EO3" s="49"/>
      <c r="EP3" s="49"/>
      <c r="EQ3" s="49"/>
      <c r="ER3" s="54"/>
      <c r="ES3" s="54"/>
      <c r="ET3" s="81"/>
      <c r="EU3" s="54"/>
      <c r="EV3" s="54"/>
      <c r="EW3" s="54"/>
      <c r="EX3" s="54"/>
      <c r="EY3" s="54"/>
      <c r="EZ3" s="54"/>
      <c r="FA3" s="54"/>
      <c r="FB3" s="54"/>
      <c r="FC3" s="54"/>
      <c r="FD3" s="54"/>
      <c r="FE3" s="54"/>
      <c r="FF3" s="54"/>
      <c r="FG3" s="54"/>
      <c r="FH3" s="54"/>
      <c r="FI3" s="54"/>
    </row>
    <row r="4" spans="1:165" s="39" customFormat="1" ht="48" customHeight="1" thickBot="1" x14ac:dyDescent="0.2">
      <c r="A4" s="5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49"/>
      <c r="CC4" s="49"/>
      <c r="CD4" s="49"/>
      <c r="CE4" s="49"/>
      <c r="CF4" s="49"/>
      <c r="CG4" s="49"/>
      <c r="CH4" s="49"/>
      <c r="CI4" s="49"/>
      <c r="CJ4" s="49"/>
      <c r="CK4" s="49"/>
      <c r="CL4" s="49"/>
      <c r="CM4" s="49"/>
      <c r="CN4" s="49"/>
      <c r="CO4" s="49"/>
      <c r="CP4" s="54"/>
      <c r="CQ4" s="49"/>
      <c r="CR4" s="49"/>
      <c r="CS4" s="49"/>
      <c r="CT4" s="49"/>
      <c r="CU4" s="54"/>
      <c r="CV4" s="54"/>
      <c r="CW4" s="54"/>
      <c r="CX4" s="54"/>
      <c r="CY4" s="54"/>
      <c r="CZ4" s="54"/>
      <c r="DA4" s="49"/>
      <c r="DB4" s="49"/>
      <c r="DC4" s="49"/>
      <c r="DD4" s="51"/>
      <c r="DE4" s="51"/>
      <c r="DF4" s="51"/>
      <c r="DG4" s="51"/>
      <c r="DH4" s="51"/>
      <c r="DI4" s="51"/>
      <c r="DJ4" s="51"/>
      <c r="DK4" s="51"/>
      <c r="DL4" s="51"/>
      <c r="DM4" s="51"/>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49"/>
      <c r="EO4" s="49"/>
      <c r="EP4" s="49"/>
      <c r="EQ4" s="49"/>
      <c r="ER4" s="54"/>
      <c r="ES4" s="54"/>
      <c r="ET4" s="81"/>
      <c r="EU4" s="54"/>
      <c r="EV4" s="54"/>
      <c r="EW4" s="54"/>
      <c r="EX4" s="54"/>
      <c r="EY4" s="54"/>
      <c r="EZ4" s="54"/>
      <c r="FA4" s="54"/>
      <c r="FB4" s="54"/>
      <c r="FC4" s="54"/>
      <c r="FD4" s="54"/>
      <c r="FE4" s="54"/>
      <c r="FF4" s="54"/>
      <c r="FG4" s="54"/>
      <c r="FH4" s="54"/>
      <c r="FI4" s="54"/>
    </row>
    <row r="5" spans="1:165" s="37" customFormat="1" ht="20.25" customHeight="1" thickBot="1" x14ac:dyDescent="0.2">
      <c r="A5" s="49"/>
      <c r="B5" s="146" t="s">
        <v>1070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8"/>
      <c r="AU5" s="49"/>
      <c r="AV5" s="50"/>
      <c r="AW5" s="55" t="s">
        <v>903</v>
      </c>
      <c r="AX5" s="49"/>
      <c r="AY5" s="50"/>
      <c r="AZ5" s="50"/>
      <c r="BA5" s="50"/>
      <c r="BB5" s="50"/>
      <c r="BC5" s="50"/>
      <c r="BD5" s="50"/>
      <c r="BE5" s="50"/>
      <c r="BF5" s="50"/>
      <c r="BG5" s="50"/>
      <c r="BH5" s="50"/>
      <c r="BI5" s="49"/>
      <c r="BJ5" s="49"/>
      <c r="BK5" s="49"/>
      <c r="BL5" s="49"/>
      <c r="BM5" s="49"/>
      <c r="BN5" s="49"/>
      <c r="BO5" s="49"/>
      <c r="BP5" s="49"/>
      <c r="BQ5" s="49"/>
      <c r="BR5" s="49"/>
      <c r="BS5" s="49"/>
      <c r="BT5" s="49"/>
      <c r="BU5" s="49"/>
      <c r="BV5" s="49"/>
      <c r="BW5" s="49"/>
      <c r="BX5" s="49"/>
      <c r="BY5" s="313" t="s">
        <v>904</v>
      </c>
      <c r="BZ5" s="314"/>
      <c r="CA5" s="314"/>
      <c r="CB5" s="314"/>
      <c r="CC5" s="314"/>
      <c r="CD5" s="314"/>
      <c r="CE5" s="314"/>
      <c r="CF5" s="314"/>
      <c r="CG5" s="314"/>
      <c r="CH5" s="315"/>
      <c r="CI5" s="330">
        <f>CI6+CI7</f>
        <v>0</v>
      </c>
      <c r="CJ5" s="331"/>
      <c r="CK5" s="331"/>
      <c r="CL5" s="331"/>
      <c r="CM5" s="331"/>
      <c r="CN5" s="331"/>
      <c r="CO5" s="331"/>
      <c r="CP5" s="331"/>
      <c r="CQ5" s="331"/>
      <c r="CR5" s="331"/>
      <c r="CS5" s="331"/>
      <c r="CT5" s="332"/>
      <c r="CU5" s="49"/>
      <c r="CV5" s="49"/>
      <c r="CW5" s="49"/>
      <c r="CX5" s="49"/>
      <c r="CY5" s="49"/>
      <c r="CZ5" s="49"/>
      <c r="DA5" s="49"/>
      <c r="DB5" s="49"/>
      <c r="DC5" s="49"/>
      <c r="DD5" s="51"/>
      <c r="DE5" s="51"/>
      <c r="DF5" s="51"/>
      <c r="DG5" s="51"/>
      <c r="DH5" s="51"/>
      <c r="DI5" s="51"/>
      <c r="DJ5" s="51"/>
      <c r="DK5" s="51"/>
      <c r="DL5" s="51"/>
      <c r="DM5" s="51"/>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49"/>
      <c r="EO5" s="49"/>
      <c r="EP5" s="49"/>
      <c r="EQ5" s="49"/>
      <c r="ER5" s="49"/>
      <c r="ES5" s="49"/>
      <c r="ET5" s="77"/>
      <c r="EU5" s="49"/>
      <c r="EV5" s="49"/>
      <c r="EW5" s="49"/>
      <c r="EX5" s="49"/>
      <c r="EY5" s="49"/>
      <c r="EZ5" s="49"/>
      <c r="FA5" s="49"/>
      <c r="FB5" s="49"/>
      <c r="FC5" s="49"/>
      <c r="FD5" s="49"/>
      <c r="FE5" s="49"/>
      <c r="FF5" s="49"/>
      <c r="FG5" s="49"/>
      <c r="FH5" s="49"/>
      <c r="FI5" s="49"/>
    </row>
    <row r="6" spans="1:165" ht="20.25" customHeight="1" thickBot="1" x14ac:dyDescent="0.2">
      <c r="A6" s="53"/>
      <c r="B6" s="316" t="s">
        <v>905</v>
      </c>
      <c r="C6" s="317"/>
      <c r="D6" s="317"/>
      <c r="E6" s="317"/>
      <c r="F6" s="317"/>
      <c r="G6" s="317"/>
      <c r="H6" s="317"/>
      <c r="I6" s="317"/>
      <c r="J6" s="317"/>
      <c r="K6" s="317"/>
      <c r="L6" s="318"/>
      <c r="M6" s="319"/>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1"/>
      <c r="AU6" s="53"/>
      <c r="AV6" s="50"/>
      <c r="AW6" s="322" t="s">
        <v>906</v>
      </c>
      <c r="AX6" s="323"/>
      <c r="AY6" s="323"/>
      <c r="AZ6" s="323"/>
      <c r="BA6" s="323"/>
      <c r="BB6" s="323"/>
      <c r="BC6" s="324"/>
      <c r="BD6" s="325"/>
      <c r="BE6" s="326"/>
      <c r="BF6" s="326"/>
      <c r="BG6" s="326"/>
      <c r="BH6" s="326"/>
      <c r="BI6" s="326"/>
      <c r="BJ6" s="326"/>
      <c r="BK6" s="326"/>
      <c r="BL6" s="326"/>
      <c r="BM6" s="326"/>
      <c r="BN6" s="326"/>
      <c r="BO6" s="326"/>
      <c r="BP6" s="326"/>
      <c r="BQ6" s="326"/>
      <c r="BR6" s="326"/>
      <c r="BS6" s="326"/>
      <c r="BT6" s="326"/>
      <c r="BU6" s="326"/>
      <c r="BV6" s="327"/>
      <c r="BW6" s="49"/>
      <c r="BX6" s="49"/>
      <c r="BY6" s="328" t="s">
        <v>20</v>
      </c>
      <c r="BZ6" s="329"/>
      <c r="CA6" s="329"/>
      <c r="CB6" s="329"/>
      <c r="CC6" s="329"/>
      <c r="CD6" s="329"/>
      <c r="CE6" s="329"/>
      <c r="CF6" s="329"/>
      <c r="CG6" s="329"/>
      <c r="CH6" s="329"/>
      <c r="CI6" s="333">
        <f>SUM(CZ20:DD39)</f>
        <v>0</v>
      </c>
      <c r="CJ6" s="334"/>
      <c r="CK6" s="334"/>
      <c r="CL6" s="334"/>
      <c r="CM6" s="334"/>
      <c r="CN6" s="334"/>
      <c r="CO6" s="334"/>
      <c r="CP6" s="334"/>
      <c r="CQ6" s="334"/>
      <c r="CR6" s="334"/>
      <c r="CS6" s="334"/>
      <c r="CT6" s="335"/>
      <c r="CU6" s="56"/>
      <c r="CV6" s="56"/>
      <c r="CW6" s="56"/>
      <c r="CX6" s="56"/>
      <c r="CY6" s="56"/>
      <c r="CZ6" s="56"/>
      <c r="DA6" s="56"/>
      <c r="DB6" s="57"/>
      <c r="DC6" s="58"/>
      <c r="DD6" s="51"/>
      <c r="DE6" s="51"/>
      <c r="DF6" s="51"/>
      <c r="DG6" s="51"/>
      <c r="DH6" s="51"/>
      <c r="DI6" s="51"/>
      <c r="DJ6" s="51"/>
      <c r="DK6" s="51"/>
      <c r="DL6" s="51"/>
      <c r="DM6" s="51"/>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49"/>
      <c r="EO6" s="49"/>
      <c r="EP6" s="56"/>
      <c r="EQ6" s="56"/>
      <c r="ER6" s="56"/>
      <c r="ES6" s="56"/>
      <c r="ET6" s="82"/>
      <c r="EU6" s="56"/>
      <c r="EV6" s="56"/>
      <c r="EW6" s="56"/>
      <c r="EX6" s="56"/>
      <c r="EY6" s="56"/>
      <c r="EZ6" s="56"/>
      <c r="FA6" s="56"/>
      <c r="FB6" s="56"/>
      <c r="FC6" s="56"/>
      <c r="FD6" s="56"/>
      <c r="FE6" s="56"/>
      <c r="FF6" s="56"/>
      <c r="FG6" s="56"/>
      <c r="FH6" s="56"/>
      <c r="FI6" s="56"/>
    </row>
    <row r="7" spans="1:165" ht="20.25" customHeight="1" thickBot="1" x14ac:dyDescent="0.2">
      <c r="A7" s="53"/>
      <c r="B7" s="268" t="s">
        <v>907</v>
      </c>
      <c r="C7" s="269"/>
      <c r="D7" s="269"/>
      <c r="E7" s="269"/>
      <c r="F7" s="269"/>
      <c r="G7" s="269"/>
      <c r="H7" s="269"/>
      <c r="I7" s="269"/>
      <c r="J7" s="269"/>
      <c r="K7" s="269"/>
      <c r="L7" s="270"/>
      <c r="M7" s="265"/>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7"/>
      <c r="AU7" s="53"/>
      <c r="AV7" s="50"/>
      <c r="AW7" s="149" t="s">
        <v>1403</v>
      </c>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1"/>
      <c r="BW7" s="49"/>
      <c r="BX7" s="49"/>
      <c r="BY7" s="336" t="s">
        <v>4</v>
      </c>
      <c r="BZ7" s="337"/>
      <c r="CA7" s="337"/>
      <c r="CB7" s="337"/>
      <c r="CC7" s="337"/>
      <c r="CD7" s="337"/>
      <c r="CE7" s="337"/>
      <c r="CF7" s="337"/>
      <c r="CG7" s="337"/>
      <c r="CH7" s="337"/>
      <c r="CI7" s="309">
        <f>SUM(ET20:ET39)</f>
        <v>0</v>
      </c>
      <c r="CJ7" s="310"/>
      <c r="CK7" s="310"/>
      <c r="CL7" s="310"/>
      <c r="CM7" s="310"/>
      <c r="CN7" s="310"/>
      <c r="CO7" s="310"/>
      <c r="CP7" s="310"/>
      <c r="CQ7" s="310"/>
      <c r="CR7" s="310"/>
      <c r="CS7" s="310"/>
      <c r="CT7" s="311"/>
      <c r="CU7" s="51"/>
      <c r="CV7" s="49"/>
      <c r="CW7" s="49"/>
      <c r="CX7" s="48" t="str">
        <f>IF(BC7&lt;7000,IFERROR(IF(VLOOKUP($BS7,商品リスト!$B$2:$E$140,4,0)&lt;1,VLOOKUP($AD7,#REF!,2,0),0),""),0)</f>
        <v/>
      </c>
      <c r="CY7" s="49"/>
      <c r="CZ7" s="49"/>
      <c r="DA7" s="49"/>
      <c r="DB7" s="58"/>
      <c r="DC7" s="58"/>
      <c r="DD7" s="51"/>
      <c r="DE7" s="51"/>
      <c r="DF7" s="51"/>
      <c r="DG7" s="51"/>
      <c r="DH7" s="51"/>
      <c r="DI7" s="51"/>
      <c r="DJ7" s="51"/>
      <c r="DK7" s="51"/>
      <c r="DL7" s="51"/>
      <c r="DM7" s="51"/>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49"/>
      <c r="EO7" s="49"/>
      <c r="EP7" s="51"/>
      <c r="EQ7" s="51"/>
      <c r="ER7" s="51"/>
      <c r="ES7" s="51"/>
      <c r="ET7" s="83"/>
      <c r="EU7" s="51"/>
      <c r="EV7" s="51"/>
      <c r="EW7"/>
      <c r="EX7"/>
      <c r="EY7"/>
      <c r="EZ7"/>
      <c r="FA7" s="51"/>
      <c r="FB7" s="51"/>
      <c r="FC7" s="51"/>
      <c r="FD7" s="51"/>
      <c r="FE7" s="51"/>
      <c r="FF7" s="51"/>
      <c r="FG7" s="51"/>
      <c r="FH7" s="51"/>
      <c r="FI7" s="51"/>
    </row>
    <row r="8" spans="1:165" ht="20.25" customHeight="1" x14ac:dyDescent="0.15">
      <c r="A8" s="53"/>
      <c r="B8" s="268" t="s">
        <v>908</v>
      </c>
      <c r="C8" s="269"/>
      <c r="D8" s="269"/>
      <c r="E8" s="269"/>
      <c r="F8" s="269"/>
      <c r="G8" s="269"/>
      <c r="H8" s="269"/>
      <c r="I8" s="269"/>
      <c r="J8" s="269"/>
      <c r="K8" s="269"/>
      <c r="L8" s="270"/>
      <c r="M8" s="59"/>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AU8" s="53"/>
      <c r="AV8" s="50"/>
      <c r="AW8" s="152"/>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4"/>
      <c r="BW8" s="49"/>
      <c r="BX8" s="49"/>
      <c r="BY8" s="338" t="s">
        <v>1086</v>
      </c>
      <c r="BZ8" s="339"/>
      <c r="CA8" s="339"/>
      <c r="CB8" s="339"/>
      <c r="CC8" s="339"/>
      <c r="CD8" s="339"/>
      <c r="CE8" s="339"/>
      <c r="CF8" s="339"/>
      <c r="CG8" s="339"/>
      <c r="CH8" s="339"/>
      <c r="CI8" s="339"/>
      <c r="CJ8" s="339"/>
      <c r="CK8" s="339"/>
      <c r="CL8" s="339"/>
      <c r="CM8" s="339"/>
      <c r="CN8" s="339"/>
      <c r="CO8" s="339"/>
      <c r="CP8" s="339"/>
      <c r="CQ8" s="339"/>
      <c r="CR8" s="339"/>
      <c r="CS8" s="339"/>
      <c r="CT8" s="340"/>
      <c r="CU8" s="51"/>
      <c r="CV8" s="49"/>
      <c r="CW8" s="49"/>
      <c r="CX8" s="49"/>
      <c r="CY8" s="49"/>
      <c r="CZ8" s="49"/>
      <c r="DA8" s="49"/>
      <c r="DB8" s="58"/>
      <c r="DC8" s="58"/>
      <c r="DD8" s="51"/>
      <c r="DE8" s="51"/>
      <c r="DF8" s="51"/>
      <c r="DG8" s="51"/>
      <c r="DH8" s="51"/>
      <c r="DI8" s="51"/>
      <c r="DJ8" s="51"/>
      <c r="DK8" s="51"/>
      <c r="DL8" s="51"/>
      <c r="DM8" s="51"/>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49"/>
      <c r="EO8" s="49"/>
      <c r="EP8" s="51"/>
      <c r="EQ8" s="51"/>
      <c r="ER8" s="51"/>
      <c r="ES8" s="51"/>
      <c r="ET8" s="83"/>
      <c r="EU8" s="51"/>
      <c r="EV8" s="51"/>
      <c r="EW8"/>
      <c r="EX8"/>
      <c r="EY8"/>
      <c r="EZ8"/>
      <c r="FA8" s="51"/>
      <c r="FB8" s="51"/>
      <c r="FC8" s="51"/>
      <c r="FD8" s="51"/>
      <c r="FE8" s="51"/>
      <c r="FF8" s="51"/>
      <c r="FG8" s="51"/>
      <c r="FH8" s="51"/>
      <c r="FI8" s="51"/>
    </row>
    <row r="9" spans="1:165" ht="20.25" customHeight="1" x14ac:dyDescent="0.15">
      <c r="A9" s="53"/>
      <c r="B9" s="268" t="s">
        <v>6</v>
      </c>
      <c r="C9" s="269"/>
      <c r="D9" s="269"/>
      <c r="E9" s="269"/>
      <c r="F9" s="269"/>
      <c r="G9" s="269"/>
      <c r="H9" s="269"/>
      <c r="I9" s="269"/>
      <c r="J9" s="269"/>
      <c r="K9" s="269"/>
      <c r="L9" s="270"/>
      <c r="M9" s="265"/>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7"/>
      <c r="AU9" s="53"/>
      <c r="AV9" s="50"/>
      <c r="AW9" s="152"/>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4"/>
      <c r="BW9" s="49"/>
      <c r="BX9" s="49"/>
      <c r="BY9" s="341"/>
      <c r="BZ9" s="342"/>
      <c r="CA9" s="342"/>
      <c r="CB9" s="342"/>
      <c r="CC9" s="342"/>
      <c r="CD9" s="342"/>
      <c r="CE9" s="342"/>
      <c r="CF9" s="342"/>
      <c r="CG9" s="342"/>
      <c r="CH9" s="342"/>
      <c r="CI9" s="342"/>
      <c r="CJ9" s="342"/>
      <c r="CK9" s="342"/>
      <c r="CL9" s="342"/>
      <c r="CM9" s="342"/>
      <c r="CN9" s="342"/>
      <c r="CO9" s="342"/>
      <c r="CP9" s="342"/>
      <c r="CQ9" s="342"/>
      <c r="CR9" s="342"/>
      <c r="CS9" s="342"/>
      <c r="CT9" s="343"/>
      <c r="CU9" s="62"/>
      <c r="CV9" s="63"/>
      <c r="CW9" s="63"/>
      <c r="CX9" s="49"/>
      <c r="CY9" s="49"/>
      <c r="CZ9" s="49"/>
      <c r="DA9" s="49"/>
      <c r="DB9" s="58"/>
      <c r="DC9" s="58"/>
      <c r="DD9" s="51"/>
      <c r="DE9" s="51"/>
      <c r="DF9" s="51"/>
      <c r="DG9" s="51"/>
      <c r="DH9" s="51"/>
      <c r="DI9" s="51"/>
      <c r="DJ9" s="51"/>
      <c r="DK9" s="51"/>
      <c r="DL9" s="51"/>
      <c r="DM9" s="51"/>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49"/>
      <c r="EO9" s="49"/>
      <c r="EP9" s="62"/>
      <c r="EQ9" s="62"/>
      <c r="ER9" s="62"/>
      <c r="ES9" s="62"/>
      <c r="ET9" s="84"/>
      <c r="EU9" s="62"/>
      <c r="EV9" s="62"/>
      <c r="EW9"/>
      <c r="EX9"/>
      <c r="EY9"/>
      <c r="EZ9"/>
      <c r="FA9" s="62"/>
      <c r="FB9" s="62"/>
      <c r="FC9" s="62"/>
      <c r="FD9" s="62"/>
      <c r="FE9" s="62"/>
      <c r="FF9" s="62"/>
      <c r="FG9" s="62"/>
      <c r="FH9" s="62"/>
      <c r="FI9" s="62"/>
    </row>
    <row r="10" spans="1:165" ht="20.25" customHeight="1" thickBot="1" x14ac:dyDescent="0.2">
      <c r="A10" s="53"/>
      <c r="B10" s="268" t="s">
        <v>909</v>
      </c>
      <c r="C10" s="269"/>
      <c r="D10" s="269"/>
      <c r="E10" s="269"/>
      <c r="F10" s="269"/>
      <c r="G10" s="269"/>
      <c r="H10" s="269"/>
      <c r="I10" s="269"/>
      <c r="J10" s="269"/>
      <c r="K10" s="269"/>
      <c r="L10" s="270"/>
      <c r="M10" s="265"/>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7"/>
      <c r="AU10" s="64"/>
      <c r="AV10" s="50"/>
      <c r="AW10" s="155"/>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7"/>
      <c r="BW10" s="49"/>
      <c r="BX10" s="49"/>
      <c r="BY10" s="341"/>
      <c r="BZ10" s="342"/>
      <c r="CA10" s="342"/>
      <c r="CB10" s="342"/>
      <c r="CC10" s="342"/>
      <c r="CD10" s="342"/>
      <c r="CE10" s="342"/>
      <c r="CF10" s="342"/>
      <c r="CG10" s="342"/>
      <c r="CH10" s="342"/>
      <c r="CI10" s="342"/>
      <c r="CJ10" s="342"/>
      <c r="CK10" s="342"/>
      <c r="CL10" s="342"/>
      <c r="CM10" s="342"/>
      <c r="CN10" s="342"/>
      <c r="CO10" s="342"/>
      <c r="CP10" s="342"/>
      <c r="CQ10" s="342"/>
      <c r="CR10" s="342"/>
      <c r="CS10" s="342"/>
      <c r="CT10" s="343"/>
      <c r="CU10" s="51"/>
      <c r="CV10" s="49"/>
      <c r="CW10" s="49"/>
      <c r="CX10" s="49"/>
      <c r="CY10" s="49"/>
      <c r="CZ10" s="49"/>
      <c r="DA10" s="49"/>
      <c r="DB10" s="58"/>
      <c r="DC10" s="58"/>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51"/>
      <c r="EQ10" s="51"/>
      <c r="ER10" s="51"/>
      <c r="ES10" s="51"/>
      <c r="ET10" s="83"/>
      <c r="EU10" s="51"/>
      <c r="EV10" s="51"/>
      <c r="EW10"/>
      <c r="EX10"/>
      <c r="EY10"/>
      <c r="EZ10"/>
      <c r="FA10" s="51"/>
      <c r="FB10" s="51"/>
      <c r="FC10" s="51"/>
      <c r="FD10" s="51"/>
      <c r="FE10" s="51"/>
      <c r="FF10" s="51"/>
      <c r="FG10" s="51"/>
      <c r="FH10" s="51"/>
      <c r="FI10" s="51"/>
    </row>
    <row r="11" spans="1:165" ht="20.25" customHeight="1" thickBot="1" x14ac:dyDescent="0.2">
      <c r="A11" s="53"/>
      <c r="B11" s="268" t="s">
        <v>85</v>
      </c>
      <c r="C11" s="269"/>
      <c r="D11" s="269"/>
      <c r="E11" s="269"/>
      <c r="F11" s="269"/>
      <c r="G11" s="269"/>
      <c r="H11" s="269"/>
      <c r="I11" s="269"/>
      <c r="J11" s="269"/>
      <c r="K11" s="269"/>
      <c r="L11" s="270"/>
      <c r="M11" s="265"/>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7"/>
      <c r="AU11" s="53"/>
      <c r="AV11" s="50"/>
      <c r="AW11" s="55" t="s">
        <v>910</v>
      </c>
      <c r="AX11" s="50"/>
      <c r="AY11" s="50"/>
      <c r="AZ11" s="50"/>
      <c r="BA11" s="50"/>
      <c r="BB11" s="50"/>
      <c r="BC11" s="50"/>
      <c r="BD11" s="50"/>
      <c r="BE11" s="50"/>
      <c r="BF11" s="50"/>
      <c r="BG11" s="50"/>
      <c r="BH11" s="50"/>
      <c r="BI11" s="49"/>
      <c r="BJ11" s="49"/>
      <c r="BK11" s="49"/>
      <c r="BL11" s="49"/>
      <c r="BM11" s="49"/>
      <c r="BN11" s="49"/>
      <c r="BO11" s="49"/>
      <c r="BP11" s="49"/>
      <c r="BQ11" s="49"/>
      <c r="BR11" s="49"/>
      <c r="BS11" s="49"/>
      <c r="BT11" s="49"/>
      <c r="BU11" s="49"/>
      <c r="BV11" s="49"/>
      <c r="BW11" s="49"/>
      <c r="BX11" s="49"/>
      <c r="BY11" s="341"/>
      <c r="BZ11" s="342"/>
      <c r="CA11" s="342"/>
      <c r="CB11" s="342"/>
      <c r="CC11" s="342"/>
      <c r="CD11" s="342"/>
      <c r="CE11" s="342"/>
      <c r="CF11" s="342"/>
      <c r="CG11" s="342"/>
      <c r="CH11" s="342"/>
      <c r="CI11" s="342"/>
      <c r="CJ11" s="342"/>
      <c r="CK11" s="342"/>
      <c r="CL11" s="342"/>
      <c r="CM11" s="342"/>
      <c r="CN11" s="342"/>
      <c r="CO11" s="342"/>
      <c r="CP11" s="342"/>
      <c r="CQ11" s="342"/>
      <c r="CR11" s="342"/>
      <c r="CS11" s="342"/>
      <c r="CT11" s="343"/>
      <c r="CU11" s="51"/>
      <c r="CV11" s="49"/>
      <c r="CW11" s="49"/>
      <c r="CX11" s="49"/>
      <c r="CY11" s="49"/>
      <c r="CZ11" s="49"/>
      <c r="DA11" s="49"/>
      <c r="DB11" s="58"/>
      <c r="DC11" s="58"/>
      <c r="DD11" s="65"/>
      <c r="DE11" s="65"/>
      <c r="DF11" s="51"/>
      <c r="DG11" s="62"/>
      <c r="DH11" s="62"/>
      <c r="DI11" s="62"/>
      <c r="DJ11" s="62"/>
      <c r="DK11" s="62"/>
      <c r="DL11" s="62"/>
      <c r="DM11" s="62"/>
      <c r="DN11" s="62"/>
      <c r="DO11" s="62"/>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49"/>
      <c r="EO11" s="49"/>
      <c r="EP11" s="51"/>
      <c r="EQ11" s="51"/>
      <c r="ER11" s="51"/>
      <c r="ES11" s="51"/>
      <c r="ET11" s="83"/>
      <c r="EU11" s="51"/>
      <c r="EV11" s="51"/>
      <c r="EW11" s="51"/>
      <c r="EX11" s="51"/>
      <c r="EY11" s="51"/>
      <c r="EZ11" s="51"/>
      <c r="FA11" s="51"/>
      <c r="FB11" s="51"/>
      <c r="FC11" s="51"/>
      <c r="FD11" s="51"/>
      <c r="FE11" s="51"/>
      <c r="FF11" s="51"/>
      <c r="FG11" s="51"/>
      <c r="FH11" s="51"/>
      <c r="FI11" s="51"/>
    </row>
    <row r="12" spans="1:165" ht="20.25" customHeight="1" x14ac:dyDescent="0.15">
      <c r="A12" s="53"/>
      <c r="B12" s="268" t="s">
        <v>0</v>
      </c>
      <c r="C12" s="269"/>
      <c r="D12" s="269"/>
      <c r="E12" s="269"/>
      <c r="F12" s="269"/>
      <c r="G12" s="269"/>
      <c r="H12" s="269"/>
      <c r="I12" s="269"/>
      <c r="J12" s="269"/>
      <c r="K12" s="269"/>
      <c r="L12" s="270"/>
      <c r="M12" s="265"/>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7"/>
      <c r="AU12" s="53"/>
      <c r="AV12" s="50"/>
      <c r="AW12" s="271" t="s">
        <v>1072</v>
      </c>
      <c r="AX12" s="272"/>
      <c r="AY12" s="272"/>
      <c r="AZ12" s="272"/>
      <c r="BA12" s="272"/>
      <c r="BB12" s="272"/>
      <c r="BC12" s="273"/>
      <c r="BD12" s="283"/>
      <c r="BE12" s="284"/>
      <c r="BF12" s="284"/>
      <c r="BG12" s="284"/>
      <c r="BH12" s="284"/>
      <c r="BI12" s="284"/>
      <c r="BJ12" s="284"/>
      <c r="BK12" s="284"/>
      <c r="BL12" s="284"/>
      <c r="BM12" s="284"/>
      <c r="BN12" s="284"/>
      <c r="BO12" s="284"/>
      <c r="BP12" s="284"/>
      <c r="BQ12" s="284"/>
      <c r="BR12" s="284"/>
      <c r="BS12" s="284"/>
      <c r="BT12" s="284"/>
      <c r="BU12" s="284"/>
      <c r="BV12" s="285"/>
      <c r="BW12" s="49"/>
      <c r="BX12" s="49"/>
      <c r="BY12" s="341"/>
      <c r="BZ12" s="342"/>
      <c r="CA12" s="342"/>
      <c r="CB12" s="342"/>
      <c r="CC12" s="342"/>
      <c r="CD12" s="342"/>
      <c r="CE12" s="342"/>
      <c r="CF12" s="342"/>
      <c r="CG12" s="342"/>
      <c r="CH12" s="342"/>
      <c r="CI12" s="342"/>
      <c r="CJ12" s="342"/>
      <c r="CK12" s="342"/>
      <c r="CL12" s="342"/>
      <c r="CM12" s="342"/>
      <c r="CN12" s="342"/>
      <c r="CO12" s="342"/>
      <c r="CP12" s="342"/>
      <c r="CQ12" s="342"/>
      <c r="CR12" s="342"/>
      <c r="CS12" s="342"/>
      <c r="CT12" s="343"/>
      <c r="CU12" s="62"/>
      <c r="CV12" s="63"/>
      <c r="CW12" s="63"/>
      <c r="CX12" s="63"/>
      <c r="CY12" s="63"/>
      <c r="CZ12" s="63"/>
      <c r="DA12" s="63"/>
      <c r="DB12" s="58"/>
      <c r="DC12" s="58"/>
      <c r="DD12" s="51"/>
      <c r="DE12" s="51"/>
      <c r="DF12" s="51"/>
      <c r="DG12" s="51"/>
      <c r="DH12" s="51"/>
      <c r="DI12" s="51"/>
      <c r="DJ12" s="51"/>
      <c r="DK12" s="51"/>
      <c r="DL12" s="51"/>
      <c r="DM12" s="51"/>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49"/>
      <c r="EO12" s="49"/>
      <c r="EP12" s="62"/>
      <c r="EQ12" s="62"/>
      <c r="ER12" s="62"/>
      <c r="ES12" s="62"/>
      <c r="ET12" s="84"/>
      <c r="EU12" s="62"/>
      <c r="EV12" s="62"/>
      <c r="EW12" s="62"/>
      <c r="EX12" s="62"/>
      <c r="EY12" s="62"/>
      <c r="EZ12" s="62"/>
      <c r="FA12" s="62"/>
      <c r="FB12" s="62"/>
      <c r="FC12" s="62"/>
      <c r="FD12" s="62"/>
      <c r="FE12" s="62"/>
      <c r="FF12" s="62"/>
      <c r="FG12" s="62"/>
      <c r="FH12" s="62"/>
      <c r="FI12" s="62"/>
    </row>
    <row r="13" spans="1:165" ht="20.25" customHeight="1" thickBot="1" x14ac:dyDescent="0.2">
      <c r="A13" s="53"/>
      <c r="B13" s="268" t="s">
        <v>1</v>
      </c>
      <c r="C13" s="269"/>
      <c r="D13" s="269"/>
      <c r="E13" s="269"/>
      <c r="F13" s="269"/>
      <c r="G13" s="269"/>
      <c r="H13" s="269"/>
      <c r="I13" s="269"/>
      <c r="J13" s="269"/>
      <c r="K13" s="269"/>
      <c r="L13" s="270"/>
      <c r="M13" s="265"/>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7"/>
      <c r="AU13" s="53"/>
      <c r="AV13" s="50"/>
      <c r="AW13" s="288" t="s">
        <v>911</v>
      </c>
      <c r="AX13" s="289"/>
      <c r="AY13" s="289"/>
      <c r="AZ13" s="289"/>
      <c r="BA13" s="289"/>
      <c r="BB13" s="289"/>
      <c r="BC13" s="290"/>
      <c r="BD13" s="291"/>
      <c r="BE13" s="292"/>
      <c r="BF13" s="292"/>
      <c r="BG13" s="292"/>
      <c r="BH13" s="292"/>
      <c r="BI13" s="292"/>
      <c r="BJ13" s="292"/>
      <c r="BK13" s="292"/>
      <c r="BL13" s="292"/>
      <c r="BM13" s="292"/>
      <c r="BN13" s="292"/>
      <c r="BO13" s="292"/>
      <c r="BP13" s="292"/>
      <c r="BQ13" s="292"/>
      <c r="BR13" s="292"/>
      <c r="BS13" s="292"/>
      <c r="BT13" s="292"/>
      <c r="BU13" s="292"/>
      <c r="BV13" s="293"/>
      <c r="BW13" s="49"/>
      <c r="BX13" s="49"/>
      <c r="BY13" s="341"/>
      <c r="BZ13" s="342"/>
      <c r="CA13" s="342"/>
      <c r="CB13" s="342"/>
      <c r="CC13" s="342"/>
      <c r="CD13" s="342"/>
      <c r="CE13" s="342"/>
      <c r="CF13" s="342"/>
      <c r="CG13" s="342"/>
      <c r="CH13" s="342"/>
      <c r="CI13" s="342"/>
      <c r="CJ13" s="342"/>
      <c r="CK13" s="342"/>
      <c r="CL13" s="342"/>
      <c r="CM13" s="342"/>
      <c r="CN13" s="342"/>
      <c r="CO13" s="342"/>
      <c r="CP13" s="342"/>
      <c r="CQ13" s="342"/>
      <c r="CR13" s="342"/>
      <c r="CS13" s="342"/>
      <c r="CT13" s="343"/>
      <c r="CU13" s="67"/>
      <c r="CV13" s="67"/>
      <c r="CW13" s="67"/>
      <c r="CX13" s="67"/>
      <c r="CY13" s="67"/>
      <c r="CZ13" s="67"/>
      <c r="DA13" s="67"/>
      <c r="DB13" s="67"/>
      <c r="DC13" s="67"/>
      <c r="DD13" s="51"/>
      <c r="DE13" s="51"/>
      <c r="DF13" s="51"/>
      <c r="DG13" s="51"/>
      <c r="DH13" s="51"/>
      <c r="DI13" s="51"/>
      <c r="DJ13" s="51"/>
      <c r="DK13" s="51"/>
      <c r="DL13" s="51"/>
      <c r="DM13" s="51"/>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49"/>
      <c r="EO13" s="49"/>
      <c r="EP13" s="67"/>
      <c r="EQ13" s="67"/>
      <c r="ER13" s="67"/>
      <c r="ES13" s="67"/>
      <c r="ET13" s="85"/>
      <c r="EU13" s="67"/>
      <c r="EV13" s="67"/>
      <c r="EW13" s="67"/>
      <c r="EX13" s="67"/>
      <c r="EY13" s="67"/>
      <c r="EZ13" s="67"/>
      <c r="FA13" s="67"/>
      <c r="FB13" s="67"/>
      <c r="FC13" s="67"/>
      <c r="FD13" s="67"/>
      <c r="FE13" s="67"/>
      <c r="FF13" s="67"/>
      <c r="FG13" s="67"/>
      <c r="FH13" s="67"/>
      <c r="FI13" s="67"/>
    </row>
    <row r="14" spans="1:165" ht="24" customHeight="1" thickBot="1" x14ac:dyDescent="0.2">
      <c r="A14" s="53"/>
      <c r="B14" s="294" t="s">
        <v>912</v>
      </c>
      <c r="C14" s="295"/>
      <c r="D14" s="295"/>
      <c r="E14" s="295"/>
      <c r="F14" s="295"/>
      <c r="G14" s="295"/>
      <c r="H14" s="295"/>
      <c r="I14" s="295"/>
      <c r="J14" s="295"/>
      <c r="K14" s="295"/>
      <c r="L14" s="296"/>
      <c r="M14" s="297"/>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9"/>
      <c r="AU14" s="53"/>
      <c r="AV14" s="50"/>
      <c r="AW14" s="300" t="s">
        <v>1076</v>
      </c>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2"/>
      <c r="BW14" s="49"/>
      <c r="BX14" s="49"/>
      <c r="BY14" s="344"/>
      <c r="BZ14" s="345"/>
      <c r="CA14" s="345"/>
      <c r="CB14" s="345"/>
      <c r="CC14" s="345"/>
      <c r="CD14" s="345"/>
      <c r="CE14" s="345"/>
      <c r="CF14" s="345"/>
      <c r="CG14" s="345"/>
      <c r="CH14" s="345"/>
      <c r="CI14" s="345"/>
      <c r="CJ14" s="345"/>
      <c r="CK14" s="345"/>
      <c r="CL14" s="345"/>
      <c r="CM14" s="345"/>
      <c r="CN14" s="345"/>
      <c r="CO14" s="345"/>
      <c r="CP14" s="345"/>
      <c r="CQ14" s="345"/>
      <c r="CR14" s="345"/>
      <c r="CS14" s="345"/>
      <c r="CT14" s="346"/>
      <c r="CU14" s="49"/>
      <c r="CV14" s="49"/>
      <c r="CW14" s="49"/>
      <c r="CX14" s="49"/>
      <c r="CY14" s="49"/>
      <c r="CZ14" s="49"/>
      <c r="DA14" s="49"/>
      <c r="DB14" s="49"/>
      <c r="DC14" s="49"/>
      <c r="DD14" s="51"/>
      <c r="DE14" s="51"/>
      <c r="DF14" s="51"/>
      <c r="DG14" s="51"/>
      <c r="DH14" s="51"/>
      <c r="DI14" s="51"/>
      <c r="DJ14" s="51"/>
      <c r="DK14" s="51"/>
      <c r="DL14" s="51"/>
      <c r="DM14" s="51"/>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49"/>
      <c r="EO14" s="49"/>
      <c r="EP14" s="49"/>
      <c r="EQ14" s="49"/>
      <c r="ER14" s="49"/>
      <c r="ES14" s="49"/>
      <c r="ET14" s="77"/>
      <c r="EU14" s="49"/>
      <c r="EV14" s="49"/>
      <c r="EW14" s="49"/>
      <c r="EX14" s="49"/>
      <c r="FC14" s="49"/>
      <c r="FD14" s="49"/>
      <c r="FI14" s="49"/>
    </row>
    <row r="15" spans="1:165" ht="20.25" customHeight="1" thickBot="1" x14ac:dyDescent="0.2">
      <c r="A15" s="53"/>
      <c r="B15" s="274" t="s">
        <v>1088</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6"/>
      <c r="AU15" s="53"/>
      <c r="AV15" s="53"/>
      <c r="AW15" s="50"/>
      <c r="AX15" s="50"/>
      <c r="AY15" s="50"/>
      <c r="AZ15" s="50"/>
      <c r="BA15" s="50"/>
      <c r="BB15" s="50"/>
      <c r="BC15" s="50"/>
      <c r="BD15" s="50"/>
      <c r="BE15" s="50"/>
      <c r="BF15" s="50"/>
      <c r="BG15" s="50"/>
      <c r="BH15" s="50"/>
      <c r="BI15" s="50"/>
      <c r="BJ15" s="50"/>
      <c r="BK15" s="50"/>
      <c r="BL15" s="50"/>
      <c r="BM15" s="50"/>
      <c r="BN15" s="50"/>
      <c r="BO15" s="50"/>
      <c r="BP15" s="50"/>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51"/>
      <c r="DD15" s="51"/>
      <c r="DE15" s="51"/>
      <c r="DF15" s="51"/>
      <c r="DG15" s="51"/>
      <c r="DH15" s="51"/>
      <c r="DI15" s="51"/>
      <c r="DJ15" s="51"/>
      <c r="DK15" s="51"/>
      <c r="DL15" s="51"/>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49"/>
      <c r="EO15" s="49"/>
      <c r="EP15" s="49"/>
      <c r="EQ15" s="49"/>
      <c r="ER15" s="49"/>
      <c r="ES15" s="49"/>
      <c r="ET15" s="77"/>
      <c r="EU15" s="49"/>
      <c r="EV15" s="49"/>
      <c r="EW15" s="49"/>
      <c r="EX15" s="49"/>
      <c r="FC15" s="49"/>
      <c r="FD15" s="49"/>
      <c r="FI15" s="49"/>
    </row>
    <row r="16" spans="1:165" ht="20.25" customHeight="1" thickBot="1" x14ac:dyDescent="0.2">
      <c r="A16" s="53"/>
      <c r="B16" s="68"/>
      <c r="C16" s="53"/>
      <c r="D16" s="53"/>
      <c r="E16" s="53"/>
      <c r="F16" s="53"/>
      <c r="G16" s="53"/>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70"/>
      <c r="AN16" s="69"/>
      <c r="AO16" s="69"/>
      <c r="AP16" s="69"/>
      <c r="AQ16" s="69"/>
      <c r="AR16" s="69"/>
      <c r="AS16" s="69"/>
      <c r="AT16" s="69"/>
      <c r="AU16" s="53"/>
      <c r="AV16" s="53"/>
      <c r="AW16" s="50"/>
      <c r="AX16" s="50"/>
      <c r="AY16" s="50"/>
      <c r="AZ16" s="50"/>
      <c r="BA16" s="50"/>
      <c r="BB16" s="50"/>
      <c r="BC16" s="50"/>
      <c r="BD16" s="50"/>
      <c r="BE16" s="50"/>
      <c r="BF16" s="50"/>
      <c r="BG16" s="50"/>
      <c r="BH16" s="50"/>
      <c r="BI16" s="50"/>
      <c r="BJ16" s="50"/>
      <c r="BK16" s="50"/>
      <c r="BL16" s="50"/>
      <c r="BM16" s="50"/>
      <c r="BN16" s="50"/>
      <c r="BO16" s="50"/>
      <c r="BP16" s="50"/>
      <c r="BQ16" s="49"/>
      <c r="BR16" s="49"/>
      <c r="BS16" s="49"/>
      <c r="BT16" s="49"/>
      <c r="BU16" s="49"/>
      <c r="BV16" s="49"/>
      <c r="BW16" s="49"/>
      <c r="BX16" s="282" t="s">
        <v>1406</v>
      </c>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2"/>
      <c r="DS16" s="282"/>
      <c r="DT16" s="282"/>
      <c r="DU16" s="282"/>
      <c r="DV16" s="282"/>
      <c r="DW16" s="282"/>
      <c r="DX16" s="282"/>
      <c r="DY16" s="282"/>
      <c r="DZ16" s="282"/>
      <c r="EA16" s="282"/>
      <c r="EB16" s="282"/>
      <c r="EC16" s="282"/>
      <c r="ED16" s="282"/>
      <c r="EE16" s="282"/>
      <c r="EF16" s="282"/>
      <c r="EG16" s="282"/>
      <c r="EH16" s="282"/>
      <c r="EI16" s="282"/>
      <c r="EJ16" s="282"/>
      <c r="EK16" s="282"/>
      <c r="EL16" s="282"/>
      <c r="EM16" s="282"/>
      <c r="EN16" s="282"/>
      <c r="EO16" s="282"/>
      <c r="EP16" s="282"/>
      <c r="EQ16" s="282"/>
      <c r="ER16" s="282"/>
      <c r="ES16" s="282"/>
      <c r="ET16" s="282"/>
      <c r="EU16" s="49"/>
      <c r="EV16" s="49"/>
      <c r="EW16" s="49"/>
      <c r="EX16" s="49"/>
      <c r="FC16" s="49"/>
      <c r="FD16" s="49"/>
      <c r="FI16" s="49"/>
    </row>
    <row r="17" spans="1:156" ht="20.25" customHeight="1" thickBot="1" x14ac:dyDescent="0.2">
      <c r="B17" s="8" t="s">
        <v>854</v>
      </c>
      <c r="C17" s="9"/>
      <c r="D17" s="10"/>
      <c r="E17" s="9"/>
      <c r="F17" s="9"/>
      <c r="G17" s="9"/>
      <c r="H17" s="9"/>
      <c r="I17" s="9"/>
      <c r="J17" s="9"/>
      <c r="K17" s="9"/>
      <c r="L17" s="9"/>
      <c r="M17" s="11"/>
      <c r="N17" s="11"/>
      <c r="O17" s="11"/>
      <c r="P17" s="12"/>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4"/>
      <c r="BD17" s="15"/>
      <c r="BE17" s="12"/>
      <c r="BF17" s="12"/>
      <c r="BG17" s="16"/>
      <c r="BH17" s="16"/>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6"/>
      <c r="CO17" s="16"/>
      <c r="CP17" s="16"/>
      <c r="CQ17" s="13"/>
      <c r="CR17" s="13"/>
      <c r="CS17" s="16"/>
      <c r="CT17" s="16"/>
      <c r="CU17" s="16"/>
      <c r="CV17" s="16"/>
      <c r="CW17" s="16"/>
      <c r="CX17" s="16"/>
      <c r="CY17" s="16"/>
      <c r="CZ17" s="16"/>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86"/>
      <c r="EU17" s="40"/>
      <c r="EW17" s="67"/>
      <c r="EX17" s="67"/>
      <c r="EY17" s="67"/>
      <c r="EZ17" s="67"/>
    </row>
    <row r="18" spans="1:156" ht="37.5" customHeight="1" thickBot="1" x14ac:dyDescent="0.2">
      <c r="B18" s="31" t="s">
        <v>105</v>
      </c>
      <c r="C18" s="32"/>
      <c r="D18" s="254" t="s">
        <v>3</v>
      </c>
      <c r="E18" s="255"/>
      <c r="F18" s="255"/>
      <c r="G18" s="255"/>
      <c r="H18" s="255"/>
      <c r="I18" s="255"/>
      <c r="J18" s="255"/>
      <c r="K18" s="255"/>
      <c r="L18" s="255"/>
      <c r="M18" s="255"/>
      <c r="N18" s="255"/>
      <c r="O18" s="255"/>
      <c r="P18" s="255"/>
      <c r="Q18" s="256"/>
      <c r="R18" s="257" t="s">
        <v>913</v>
      </c>
      <c r="S18" s="257"/>
      <c r="T18" s="257"/>
      <c r="U18" s="257"/>
      <c r="V18" s="257"/>
      <c r="W18" s="257"/>
      <c r="X18" s="257" t="s">
        <v>85</v>
      </c>
      <c r="Y18" s="257"/>
      <c r="Z18" s="257"/>
      <c r="AA18" s="257"/>
      <c r="AB18" s="257"/>
      <c r="AC18" s="257"/>
      <c r="AD18" s="258" t="s">
        <v>110</v>
      </c>
      <c r="AE18" s="258"/>
      <c r="AF18" s="258"/>
      <c r="AG18" s="258"/>
      <c r="AH18" s="258"/>
      <c r="AI18" s="258"/>
      <c r="AJ18" s="258"/>
      <c r="AK18" s="258" t="s">
        <v>1066</v>
      </c>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4" t="s">
        <v>1</v>
      </c>
      <c r="BL18" s="255"/>
      <c r="BM18" s="255"/>
      <c r="BN18" s="255"/>
      <c r="BO18" s="255"/>
      <c r="BP18" s="255"/>
      <c r="BQ18" s="255"/>
      <c r="BR18" s="256"/>
      <c r="BS18" s="245" t="s">
        <v>951</v>
      </c>
      <c r="BT18" s="246"/>
      <c r="BU18" s="246"/>
      <c r="BV18" s="246"/>
      <c r="BW18" s="246"/>
      <c r="BX18" s="247" t="s">
        <v>853</v>
      </c>
      <c r="BY18" s="247"/>
      <c r="BZ18" s="247"/>
      <c r="CA18" s="247"/>
      <c r="CB18" s="247"/>
      <c r="CC18" s="247"/>
      <c r="CD18" s="247"/>
      <c r="CE18" s="247"/>
      <c r="CF18" s="247"/>
      <c r="CG18" s="247"/>
      <c r="CH18" s="247"/>
      <c r="CI18" s="114" t="s">
        <v>917</v>
      </c>
      <c r="CJ18" s="248" t="s">
        <v>919</v>
      </c>
      <c r="CK18" s="249"/>
      <c r="CL18" s="250" t="s">
        <v>921</v>
      </c>
      <c r="CM18" s="251"/>
      <c r="CN18" s="251"/>
      <c r="CO18" s="251"/>
      <c r="CP18" s="251"/>
      <c r="CQ18" s="252" t="s">
        <v>1073</v>
      </c>
      <c r="CR18" s="253"/>
      <c r="CS18" s="253"/>
      <c r="CT18" s="253"/>
      <c r="CU18" s="253"/>
      <c r="CV18" s="112" t="s">
        <v>918</v>
      </c>
      <c r="CW18" s="113" t="s">
        <v>1071</v>
      </c>
      <c r="CX18" s="286" t="s">
        <v>1077</v>
      </c>
      <c r="CY18" s="287"/>
      <c r="CZ18" s="277" t="s">
        <v>20</v>
      </c>
      <c r="DA18" s="278"/>
      <c r="DB18" s="278"/>
      <c r="DC18" s="278"/>
      <c r="DD18" s="279"/>
      <c r="DE18" s="33"/>
      <c r="DF18" s="280" t="s">
        <v>4</v>
      </c>
      <c r="DG18" s="278"/>
      <c r="DH18" s="278"/>
      <c r="DI18" s="281"/>
      <c r="DJ18" s="87"/>
      <c r="DK18" s="88"/>
      <c r="DL18" s="88"/>
      <c r="DM18" s="88"/>
      <c r="DN18" s="88" t="s">
        <v>91</v>
      </c>
      <c r="DO18" s="88" t="s">
        <v>94</v>
      </c>
      <c r="DP18" s="88" t="s">
        <v>95</v>
      </c>
      <c r="DQ18" s="88" t="s">
        <v>103</v>
      </c>
      <c r="DR18" s="88"/>
      <c r="DS18" s="88"/>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90" t="s">
        <v>4</v>
      </c>
      <c r="EU18" s="41"/>
      <c r="EW18" s="71"/>
      <c r="EX18" s="71"/>
      <c r="EY18" s="71"/>
      <c r="EZ18" s="71"/>
    </row>
    <row r="19" spans="1:156" ht="20.25" customHeight="1" thickBot="1" x14ac:dyDescent="0.2">
      <c r="A19" s="17"/>
      <c r="B19" s="304" t="s">
        <v>5</v>
      </c>
      <c r="C19" s="305"/>
      <c r="D19" s="231" t="s">
        <v>1065</v>
      </c>
      <c r="E19" s="232"/>
      <c r="F19" s="232"/>
      <c r="G19" s="232"/>
      <c r="H19" s="232"/>
      <c r="I19" s="232"/>
      <c r="J19" s="232"/>
      <c r="K19" s="232"/>
      <c r="L19" s="232"/>
      <c r="M19" s="232"/>
      <c r="N19" s="232"/>
      <c r="O19" s="232"/>
      <c r="P19" s="232"/>
      <c r="Q19" s="233"/>
      <c r="R19" s="306" t="s">
        <v>914</v>
      </c>
      <c r="S19" s="307"/>
      <c r="T19" s="307"/>
      <c r="U19" s="307"/>
      <c r="V19" s="307"/>
      <c r="W19" s="308"/>
      <c r="X19" s="234" t="s">
        <v>915</v>
      </c>
      <c r="Y19" s="235"/>
      <c r="Z19" s="235"/>
      <c r="AA19" s="235"/>
      <c r="AB19" s="235"/>
      <c r="AC19" s="236"/>
      <c r="AD19" s="306" t="s">
        <v>84</v>
      </c>
      <c r="AE19" s="307"/>
      <c r="AF19" s="307"/>
      <c r="AG19" s="307"/>
      <c r="AH19" s="307"/>
      <c r="AI19" s="307"/>
      <c r="AJ19" s="308"/>
      <c r="AK19" s="259" t="s">
        <v>1069</v>
      </c>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1"/>
      <c r="BK19" s="158" t="s">
        <v>916</v>
      </c>
      <c r="BL19" s="159"/>
      <c r="BM19" s="159"/>
      <c r="BN19" s="159"/>
      <c r="BO19" s="159"/>
      <c r="BP19" s="159"/>
      <c r="BQ19" s="159"/>
      <c r="BR19" s="160"/>
      <c r="BS19" s="158" t="s">
        <v>1067</v>
      </c>
      <c r="BT19" s="159"/>
      <c r="BU19" s="159"/>
      <c r="BV19" s="159"/>
      <c r="BW19" s="159"/>
      <c r="BX19" s="159"/>
      <c r="BY19" s="159"/>
      <c r="BZ19" s="159"/>
      <c r="CA19" s="159"/>
      <c r="CB19" s="159"/>
      <c r="CC19" s="159"/>
      <c r="CD19" s="159"/>
      <c r="CE19" s="159"/>
      <c r="CF19" s="159"/>
      <c r="CG19" s="159"/>
      <c r="CH19" s="160"/>
      <c r="CI19" s="262" t="s">
        <v>1074</v>
      </c>
      <c r="CJ19" s="263"/>
      <c r="CK19" s="263"/>
      <c r="CL19" s="263"/>
      <c r="CM19" s="263"/>
      <c r="CN19" s="263"/>
      <c r="CO19" s="263"/>
      <c r="CP19" s="263"/>
      <c r="CQ19" s="263"/>
      <c r="CR19" s="263"/>
      <c r="CS19" s="263"/>
      <c r="CT19" s="263"/>
      <c r="CU19" s="263"/>
      <c r="CV19" s="263"/>
      <c r="CW19" s="264"/>
      <c r="CX19" s="237" t="s">
        <v>920</v>
      </c>
      <c r="CY19" s="238"/>
      <c r="CZ19" s="239" t="s">
        <v>855</v>
      </c>
      <c r="DA19" s="240"/>
      <c r="DB19" s="240"/>
      <c r="DC19" s="240"/>
      <c r="DD19" s="241"/>
      <c r="DE19" s="42"/>
      <c r="DF19" s="242">
        <v>0</v>
      </c>
      <c r="DG19" s="243"/>
      <c r="DH19" s="243"/>
      <c r="DI19" s="244"/>
      <c r="DJ19" s="91"/>
      <c r="DK19" s="88"/>
      <c r="DL19" s="88"/>
      <c r="DM19" s="92">
        <f>COUNT(DN19:DN39)</f>
        <v>0</v>
      </c>
      <c r="DN19" s="88" t="e">
        <f>MATCH("*"&amp;$DN$18&amp;"*",AD20,0)</f>
        <v>#N/A</v>
      </c>
      <c r="DO19" s="88" t="str">
        <f>INDEX('data '!B:B,MATCH("*"&amp;'注文シート '!BS20&amp;"*",'data '!C:C,0))</f>
        <v>code（Ｎｏ【-】）</v>
      </c>
      <c r="DP19" s="88" t="str">
        <f>VLOOKUP($DO19,'data '!B:C,2,0)</f>
        <v>item_name</v>
      </c>
      <c r="DQ19" s="88" t="str">
        <f>VLOOKUP($DO19,'data '!B:E,4,0)</f>
        <v>風呂敷検索ワード</v>
      </c>
      <c r="DR19" s="88"/>
      <c r="DS19" s="88"/>
      <c r="DT19" s="89"/>
      <c r="DU19" s="89"/>
      <c r="DV19" s="89"/>
      <c r="DW19" s="89"/>
      <c r="DX19" s="89" t="e">
        <f>IF(#REF!=#REF!,30,IF(#REF!=#REF!,30,IF(#REF!=#REF!,30,IF(#REF!=#REF!,30,IF(#REF!=#REF!,30,IF(#REF!=$DX$15,30,IF(#REF!=$DX$17,30,0)))))))</f>
        <v>#REF!</v>
      </c>
      <c r="DY19" s="89"/>
      <c r="DZ19" s="89"/>
      <c r="EA19" s="89"/>
      <c r="EB19" s="89"/>
      <c r="EC19" s="89"/>
      <c r="ED19" s="89"/>
      <c r="EE19" s="89"/>
      <c r="EF19" s="89"/>
      <c r="EG19" s="89"/>
      <c r="EH19" s="89"/>
      <c r="EI19" s="89"/>
      <c r="EJ19" s="89"/>
      <c r="EK19" s="89"/>
      <c r="EL19" s="89"/>
      <c r="EM19" s="89"/>
      <c r="EN19" s="89"/>
      <c r="EO19" s="89"/>
      <c r="EP19" s="89"/>
      <c r="EQ19" s="89"/>
      <c r="ER19" s="89"/>
      <c r="ES19" s="89"/>
      <c r="ET19" s="93" t="s">
        <v>855</v>
      </c>
      <c r="EU19" s="19"/>
      <c r="EW19" s="71"/>
      <c r="EX19" s="71"/>
      <c r="EY19" s="71"/>
      <c r="EZ19" s="71"/>
    </row>
    <row r="20" spans="1:156" ht="20.25" customHeight="1" x14ac:dyDescent="0.15">
      <c r="B20" s="227">
        <v>1</v>
      </c>
      <c r="C20" s="228"/>
      <c r="D20" s="229"/>
      <c r="E20" s="229"/>
      <c r="F20" s="229"/>
      <c r="G20" s="229"/>
      <c r="H20" s="229"/>
      <c r="I20" s="229"/>
      <c r="J20" s="229"/>
      <c r="K20" s="229"/>
      <c r="L20" s="229"/>
      <c r="M20" s="229"/>
      <c r="N20" s="229"/>
      <c r="O20" s="229"/>
      <c r="P20" s="229"/>
      <c r="Q20" s="229"/>
      <c r="R20" s="177"/>
      <c r="S20" s="178"/>
      <c r="T20" s="178"/>
      <c r="U20" s="178"/>
      <c r="V20" s="178"/>
      <c r="W20" s="179"/>
      <c r="X20" s="230"/>
      <c r="Y20" s="230"/>
      <c r="Z20" s="230"/>
      <c r="AA20" s="230"/>
      <c r="AB20" s="230"/>
      <c r="AC20" s="230"/>
      <c r="AD20" s="172"/>
      <c r="AE20" s="173"/>
      <c r="AF20" s="173"/>
      <c r="AG20" s="173"/>
      <c r="AH20" s="173"/>
      <c r="AI20" s="173"/>
      <c r="AJ20" s="28"/>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6"/>
      <c r="BL20" s="167"/>
      <c r="BM20" s="167"/>
      <c r="BN20" s="167"/>
      <c r="BO20" s="167"/>
      <c r="BP20" s="167"/>
      <c r="BQ20" s="167"/>
      <c r="BR20" s="168"/>
      <c r="BS20" s="174"/>
      <c r="BT20" s="174"/>
      <c r="BU20" s="174"/>
      <c r="BV20" s="174"/>
      <c r="BW20" s="174"/>
      <c r="BX20" s="174" t="str">
        <f>IF('注文シート '!BS20="","",VLOOKUP(BS20,商品リスト!$B$2:$D$294,2,FALSE))</f>
        <v/>
      </c>
      <c r="BY20" s="174"/>
      <c r="BZ20" s="174"/>
      <c r="CA20" s="174"/>
      <c r="CB20" s="174"/>
      <c r="CC20" s="174"/>
      <c r="CD20" s="174"/>
      <c r="CE20" s="174"/>
      <c r="CF20" s="174"/>
      <c r="CG20" s="174"/>
      <c r="CH20" s="174"/>
      <c r="CI20" s="73"/>
      <c r="CJ20" s="220"/>
      <c r="CK20" s="221"/>
      <c r="CL20" s="222"/>
      <c r="CM20" s="222"/>
      <c r="CN20" s="222"/>
      <c r="CO20" s="222"/>
      <c r="CP20" s="222"/>
      <c r="CQ20" s="176"/>
      <c r="CR20" s="223"/>
      <c r="CS20" s="223"/>
      <c r="CT20" s="223"/>
      <c r="CU20" s="223"/>
      <c r="CV20" s="110"/>
      <c r="CW20" s="109"/>
      <c r="CX20" s="175"/>
      <c r="CY20" s="176"/>
      <c r="CZ20" s="204" t="str">
        <f>IF(BS20="","",VLOOKUP(BS20,商品リスト!$B$2:$D$294,3,FALSE))</f>
        <v/>
      </c>
      <c r="DA20" s="205"/>
      <c r="DB20" s="205"/>
      <c r="DC20" s="205"/>
      <c r="DD20" s="206"/>
      <c r="DE20" s="34"/>
      <c r="DF20" s="207" t="e">
        <f>IF(5400&lt;=#REF!,0,VLOOKUP($DO19,'data '!B:J,8,0))</f>
        <v>#REF!</v>
      </c>
      <c r="DG20" s="208"/>
      <c r="DH20" s="208"/>
      <c r="DI20" s="209"/>
      <c r="DJ20" s="43"/>
      <c r="DK20" s="44"/>
      <c r="DL20" s="44"/>
      <c r="DM20" s="45"/>
      <c r="DN20" s="44" t="e">
        <f>MATCH("*"&amp;$DN$18&amp;"*",AD21,0)</f>
        <v>#N/A</v>
      </c>
      <c r="DO20" s="44" t="str">
        <f>INDEX('data '!B:B,MATCH("*"&amp;'注文シート '!BS21&amp;"*",'data '!C:C,0))</f>
        <v>code（Ｎｏ【-】）</v>
      </c>
      <c r="DP20" s="44" t="str">
        <f>VLOOKUP($DO20,'data '!B:C,2,0)</f>
        <v>item_name</v>
      </c>
      <c r="DQ20" s="44" t="str">
        <f>VLOOKUP($DO20,'data '!B:E,4,0)</f>
        <v>風呂敷検索ワード</v>
      </c>
      <c r="DR20" s="44"/>
      <c r="DS20" s="44"/>
      <c r="DT20" s="46"/>
      <c r="DU20" s="46"/>
      <c r="DV20" s="47"/>
      <c r="DW20" s="46"/>
      <c r="DX20" s="46" t="e">
        <f>IF(#REF!=#REF!,30,IF(#REF!=#REF!,30,IF(#REF!=#REF!,30,IF(#REF!=#REF!,30,IF(#REF!=#REF!,30,IF(#REF!=$DX$15,30,IF(#REF!=$DX$17,30,0)))))))</f>
        <v>#REF!</v>
      </c>
      <c r="DY20" s="46"/>
      <c r="DZ20" s="46"/>
      <c r="EA20" s="46"/>
      <c r="EB20" s="46"/>
      <c r="EC20" s="46"/>
      <c r="ED20" s="46"/>
      <c r="EE20" s="46"/>
      <c r="EF20" s="46"/>
      <c r="EG20" s="46"/>
      <c r="EH20" s="46"/>
      <c r="EI20" s="46"/>
      <c r="EJ20" s="46"/>
      <c r="EK20" s="46"/>
      <c r="EL20" s="46"/>
      <c r="EM20" s="46"/>
      <c r="EN20" s="46"/>
      <c r="EO20" s="46"/>
      <c r="EP20" s="46"/>
      <c r="EQ20" s="46"/>
      <c r="ER20" s="46"/>
      <c r="ES20" s="46"/>
      <c r="ET20" s="94" t="str">
        <f>IFERROR(INDEX(送料リスト!$B$1:$E$48,MATCH(AD20,送料リスト!$B$1:$B$48,0),MATCH(IF(CZ20&lt;7000,送料リスト!$C$1,IF(CZ20 &lt;12000,送料リスト!$D$1,送料リスト!$E$1)),送料リスト!$B$1:$E$1,0)),"")</f>
        <v/>
      </c>
      <c r="EU20" s="19"/>
      <c r="EW20" s="71"/>
      <c r="EX20" s="71"/>
      <c r="EY20" s="71"/>
      <c r="EZ20" s="71"/>
    </row>
    <row r="21" spans="1:156" ht="20.25" customHeight="1" x14ac:dyDescent="0.15">
      <c r="B21" s="169">
        <v>2</v>
      </c>
      <c r="C21" s="170"/>
      <c r="D21" s="165"/>
      <c r="E21" s="165"/>
      <c r="F21" s="165"/>
      <c r="G21" s="165"/>
      <c r="H21" s="165"/>
      <c r="I21" s="165"/>
      <c r="J21" s="165"/>
      <c r="K21" s="165"/>
      <c r="L21" s="165"/>
      <c r="M21" s="165"/>
      <c r="N21" s="165"/>
      <c r="O21" s="165"/>
      <c r="P21" s="165"/>
      <c r="Q21" s="165"/>
      <c r="R21" s="161"/>
      <c r="S21" s="161"/>
      <c r="T21" s="161"/>
      <c r="U21" s="161"/>
      <c r="V21" s="161"/>
      <c r="W21" s="161"/>
      <c r="X21" s="171"/>
      <c r="Y21" s="171"/>
      <c r="Z21" s="171"/>
      <c r="AA21" s="171"/>
      <c r="AB21" s="171"/>
      <c r="AC21" s="171"/>
      <c r="AD21" s="172"/>
      <c r="AE21" s="173"/>
      <c r="AF21" s="173"/>
      <c r="AG21" s="173"/>
      <c r="AH21" s="173"/>
      <c r="AI21" s="173"/>
      <c r="AJ21" s="29"/>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6"/>
      <c r="BL21" s="167"/>
      <c r="BM21" s="167"/>
      <c r="BN21" s="167"/>
      <c r="BO21" s="167"/>
      <c r="BP21" s="167"/>
      <c r="BQ21" s="167"/>
      <c r="BR21" s="168"/>
      <c r="BS21" s="174"/>
      <c r="BT21" s="174"/>
      <c r="BU21" s="174"/>
      <c r="BV21" s="174"/>
      <c r="BW21" s="174"/>
      <c r="BX21" s="174" t="str">
        <f>IF('注文シート '!BS21="","",VLOOKUP(BS21,商品リスト!$B$2:$D$294,2,FALSE))</f>
        <v/>
      </c>
      <c r="BY21" s="174"/>
      <c r="BZ21" s="174"/>
      <c r="CA21" s="174"/>
      <c r="CB21" s="174"/>
      <c r="CC21" s="174"/>
      <c r="CD21" s="174"/>
      <c r="CE21" s="174"/>
      <c r="CF21" s="174"/>
      <c r="CG21" s="174"/>
      <c r="CH21" s="174"/>
      <c r="CI21" s="73"/>
      <c r="CJ21" s="220"/>
      <c r="CK21" s="221"/>
      <c r="CL21" s="222"/>
      <c r="CM21" s="222"/>
      <c r="CN21" s="222"/>
      <c r="CO21" s="222"/>
      <c r="CP21" s="222"/>
      <c r="CQ21" s="176"/>
      <c r="CR21" s="223"/>
      <c r="CS21" s="223"/>
      <c r="CT21" s="223"/>
      <c r="CU21" s="223"/>
      <c r="CV21" s="110"/>
      <c r="CW21" s="109"/>
      <c r="CX21" s="175"/>
      <c r="CY21" s="176"/>
      <c r="CZ21" s="204" t="str">
        <f>IF(BS21="","",VLOOKUP(BS21,商品リスト!$B$2:$D$294,3,FALSE))</f>
        <v/>
      </c>
      <c r="DA21" s="205"/>
      <c r="DB21" s="205"/>
      <c r="DC21" s="205"/>
      <c r="DD21" s="206"/>
      <c r="DE21" s="34"/>
      <c r="DF21" s="207"/>
      <c r="DG21" s="208"/>
      <c r="DH21" s="208"/>
      <c r="DI21" s="209"/>
      <c r="DJ21" s="43"/>
      <c r="DK21" s="44"/>
      <c r="DL21" s="44"/>
      <c r="DM21" s="45"/>
      <c r="DN21" s="44"/>
      <c r="DO21" s="44"/>
      <c r="DP21" s="44"/>
      <c r="DQ21" s="44"/>
      <c r="DR21" s="44"/>
      <c r="DS21" s="44"/>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94" t="str">
        <f>IFERROR(INDEX(送料リスト!$B$1:$E$48,MATCH(AD21,送料リスト!$B$1:$B$48,0),MATCH(IF(CZ21&lt;7000,送料リスト!$C$1,IF(CZ21 &lt;12000,送料リスト!$D$1,送料リスト!$E$1)),送料リスト!$B$1:$E$1,0)),"")</f>
        <v/>
      </c>
      <c r="EU21" s="19"/>
      <c r="EW21" s="71"/>
      <c r="EX21" s="71"/>
      <c r="EY21" s="71"/>
      <c r="EZ21" s="71"/>
    </row>
    <row r="22" spans="1:156" ht="20.25" customHeight="1" x14ac:dyDescent="0.15">
      <c r="B22" s="169">
        <v>3</v>
      </c>
      <c r="C22" s="170"/>
      <c r="D22" s="165"/>
      <c r="E22" s="165"/>
      <c r="F22" s="165"/>
      <c r="G22" s="165"/>
      <c r="H22" s="165"/>
      <c r="I22" s="165"/>
      <c r="J22" s="165"/>
      <c r="K22" s="165"/>
      <c r="L22" s="165"/>
      <c r="M22" s="165"/>
      <c r="N22" s="165"/>
      <c r="O22" s="165"/>
      <c r="P22" s="165"/>
      <c r="Q22" s="165"/>
      <c r="R22" s="161"/>
      <c r="S22" s="161"/>
      <c r="T22" s="161"/>
      <c r="U22" s="161"/>
      <c r="V22" s="161"/>
      <c r="W22" s="161"/>
      <c r="X22" s="171"/>
      <c r="Y22" s="171"/>
      <c r="Z22" s="171"/>
      <c r="AA22" s="171"/>
      <c r="AB22" s="171"/>
      <c r="AC22" s="171"/>
      <c r="AD22" s="172"/>
      <c r="AE22" s="173"/>
      <c r="AF22" s="173"/>
      <c r="AG22" s="173"/>
      <c r="AH22" s="173"/>
      <c r="AI22" s="173"/>
      <c r="AJ22" s="29"/>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6"/>
      <c r="BL22" s="167"/>
      <c r="BM22" s="167"/>
      <c r="BN22" s="167"/>
      <c r="BO22" s="167"/>
      <c r="BP22" s="167"/>
      <c r="BQ22" s="167"/>
      <c r="BR22" s="168"/>
      <c r="BS22" s="224"/>
      <c r="BT22" s="225"/>
      <c r="BU22" s="225"/>
      <c r="BV22" s="225"/>
      <c r="BW22" s="226"/>
      <c r="BX22" s="174" t="str">
        <f>IF('注文シート '!BS22="","",VLOOKUP(BS22,商品リスト!$B$2:$D$294,2,FALSE))</f>
        <v/>
      </c>
      <c r="BY22" s="174"/>
      <c r="BZ22" s="174"/>
      <c r="CA22" s="174"/>
      <c r="CB22" s="174"/>
      <c r="CC22" s="174"/>
      <c r="CD22" s="174"/>
      <c r="CE22" s="174"/>
      <c r="CF22" s="174"/>
      <c r="CG22" s="174"/>
      <c r="CH22" s="174"/>
      <c r="CI22" s="73"/>
      <c r="CJ22" s="220"/>
      <c r="CK22" s="221"/>
      <c r="CL22" s="222"/>
      <c r="CM22" s="222"/>
      <c r="CN22" s="222"/>
      <c r="CO22" s="222"/>
      <c r="CP22" s="222"/>
      <c r="CQ22" s="176"/>
      <c r="CR22" s="223"/>
      <c r="CS22" s="223"/>
      <c r="CT22" s="223"/>
      <c r="CU22" s="223"/>
      <c r="CV22" s="110"/>
      <c r="CW22" s="109"/>
      <c r="CX22" s="175"/>
      <c r="CY22" s="176"/>
      <c r="CZ22" s="204" t="str">
        <f>IF(BS22="","",VLOOKUP(BS22,商品リスト!$B$2:$D$294,3,FALSE))</f>
        <v/>
      </c>
      <c r="DA22" s="205"/>
      <c r="DB22" s="205"/>
      <c r="DC22" s="205"/>
      <c r="DD22" s="206"/>
      <c r="DE22" s="34"/>
      <c r="DF22" s="207" t="e">
        <f>IF(5400&lt;=#REF!,0,VLOOKUP($DO21,'data '!B:J,8,0))</f>
        <v>#REF!</v>
      </c>
      <c r="DG22" s="208"/>
      <c r="DH22" s="208"/>
      <c r="DI22" s="209"/>
      <c r="DJ22" s="43"/>
      <c r="DK22" s="44"/>
      <c r="DL22" s="44"/>
      <c r="DM22" s="45"/>
      <c r="DN22" s="44" t="e">
        <f t="shared" ref="DN22:DN38" si="0">MATCH("*"&amp;$DN$18&amp;"*",AD23,0)</f>
        <v>#N/A</v>
      </c>
      <c r="DO22" s="44" t="str">
        <f>INDEX('data '!B:B,MATCH("*"&amp;'注文シート '!BS23&amp;"*",'data '!C:C,0))</f>
        <v>code（Ｎｏ【-】）</v>
      </c>
      <c r="DP22" s="44" t="str">
        <f>VLOOKUP($DO22,'data '!B:C,2,0)</f>
        <v>item_name</v>
      </c>
      <c r="DQ22" s="44" t="str">
        <f>VLOOKUP($DO22,'data '!B:E,4,0)</f>
        <v>風呂敷検索ワード</v>
      </c>
      <c r="DR22" s="44"/>
      <c r="DS22" s="44"/>
      <c r="DT22" s="46"/>
      <c r="DU22" s="46"/>
      <c r="DV22" s="46"/>
      <c r="DW22" s="46"/>
      <c r="DX22" s="46" t="e">
        <f>IF(#REF!=#REF!,30,IF(#REF!=#REF!,30,IF(#REF!=#REF!,30,IF(#REF!=#REF!,30,IF(#REF!=#REF!,30,IF(#REF!=$DX$15,30,IF(#REF!=$DX$17,30,0)))))))</f>
        <v>#REF!</v>
      </c>
      <c r="DY22" s="46"/>
      <c r="DZ22" s="46"/>
      <c r="EA22" s="46"/>
      <c r="EB22" s="46"/>
      <c r="EC22" s="46"/>
      <c r="ED22" s="46"/>
      <c r="EE22" s="46"/>
      <c r="EF22" s="46"/>
      <c r="EG22" s="46"/>
      <c r="EH22" s="46"/>
      <c r="EI22" s="46"/>
      <c r="EJ22" s="46"/>
      <c r="EK22" s="46"/>
      <c r="EL22" s="46"/>
      <c r="EM22" s="46"/>
      <c r="EN22" s="46"/>
      <c r="EO22" s="46"/>
      <c r="EP22" s="46"/>
      <c r="EQ22" s="46"/>
      <c r="ER22" s="46"/>
      <c r="ES22" s="46"/>
      <c r="ET22" s="94" t="str">
        <f>IFERROR(INDEX(送料リスト!$B$1:$E$48,MATCH(AD22,送料リスト!$B$1:$B$48,0),MATCH(IF(CZ22&lt;7000,送料リスト!$C$1,IF(CZ22 &lt;12000,送料リスト!$D$1,送料リスト!$E$1)),送料リスト!$B$1:$E$1,0)),"")</f>
        <v/>
      </c>
      <c r="EU22" s="19"/>
      <c r="EW22" s="71"/>
      <c r="EX22" s="71"/>
      <c r="EY22" s="71"/>
      <c r="EZ22" s="71"/>
    </row>
    <row r="23" spans="1:156" ht="20.25" customHeight="1" x14ac:dyDescent="0.15">
      <c r="B23" s="169">
        <v>4</v>
      </c>
      <c r="C23" s="170"/>
      <c r="D23" s="165"/>
      <c r="E23" s="165"/>
      <c r="F23" s="165"/>
      <c r="G23" s="165"/>
      <c r="H23" s="165"/>
      <c r="I23" s="165"/>
      <c r="J23" s="165"/>
      <c r="K23" s="165"/>
      <c r="L23" s="165"/>
      <c r="M23" s="165"/>
      <c r="N23" s="165"/>
      <c r="O23" s="165"/>
      <c r="P23" s="165"/>
      <c r="Q23" s="165"/>
      <c r="R23" s="161"/>
      <c r="S23" s="161"/>
      <c r="T23" s="161"/>
      <c r="U23" s="161"/>
      <c r="V23" s="161"/>
      <c r="W23" s="161"/>
      <c r="X23" s="171"/>
      <c r="Y23" s="171"/>
      <c r="Z23" s="171"/>
      <c r="AA23" s="171"/>
      <c r="AB23" s="171"/>
      <c r="AC23" s="171"/>
      <c r="AD23" s="172"/>
      <c r="AE23" s="173"/>
      <c r="AF23" s="173"/>
      <c r="AG23" s="173"/>
      <c r="AH23" s="173"/>
      <c r="AI23" s="173"/>
      <c r="AJ23" s="29"/>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6"/>
      <c r="BL23" s="167"/>
      <c r="BM23" s="167"/>
      <c r="BN23" s="167"/>
      <c r="BO23" s="167"/>
      <c r="BP23" s="167"/>
      <c r="BQ23" s="167"/>
      <c r="BR23" s="168"/>
      <c r="BS23" s="174"/>
      <c r="BT23" s="174"/>
      <c r="BU23" s="174"/>
      <c r="BV23" s="174"/>
      <c r="BW23" s="174"/>
      <c r="BX23" s="174" t="str">
        <f>IF('注文シート '!BS23="","",VLOOKUP(BS23,商品リスト!$B$2:$D$294,2,FALSE))</f>
        <v/>
      </c>
      <c r="BY23" s="174"/>
      <c r="BZ23" s="174"/>
      <c r="CA23" s="174"/>
      <c r="CB23" s="174"/>
      <c r="CC23" s="174"/>
      <c r="CD23" s="174"/>
      <c r="CE23" s="174"/>
      <c r="CF23" s="174"/>
      <c r="CG23" s="174"/>
      <c r="CH23" s="174"/>
      <c r="CI23" s="73"/>
      <c r="CJ23" s="220"/>
      <c r="CK23" s="221"/>
      <c r="CL23" s="222"/>
      <c r="CM23" s="222"/>
      <c r="CN23" s="222"/>
      <c r="CO23" s="222"/>
      <c r="CP23" s="222"/>
      <c r="CQ23" s="176"/>
      <c r="CR23" s="223"/>
      <c r="CS23" s="223"/>
      <c r="CT23" s="223"/>
      <c r="CU23" s="223"/>
      <c r="CV23" s="110"/>
      <c r="CW23" s="109"/>
      <c r="CX23" s="175"/>
      <c r="CY23" s="176"/>
      <c r="CZ23" s="204" t="str">
        <f>IF(BS23="","",VLOOKUP(BS23,商品リスト!$B$2:$D$294,3,FALSE))</f>
        <v/>
      </c>
      <c r="DA23" s="205"/>
      <c r="DB23" s="205"/>
      <c r="DC23" s="205"/>
      <c r="DD23" s="206"/>
      <c r="DE23" s="34"/>
      <c r="DF23" s="207" t="e">
        <f>IF(5400&lt;=#REF!,0,VLOOKUP($DO22,'data '!B:J,8,0))</f>
        <v>#REF!</v>
      </c>
      <c r="DG23" s="208"/>
      <c r="DH23" s="208"/>
      <c r="DI23" s="209"/>
      <c r="DJ23" s="43"/>
      <c r="DK23" s="44"/>
      <c r="DL23" s="44"/>
      <c r="DM23" s="45"/>
      <c r="DN23" s="44" t="e">
        <f t="shared" si="0"/>
        <v>#N/A</v>
      </c>
      <c r="DO23" s="44" t="str">
        <f>INDEX('data '!B:B,MATCH("*"&amp;'注文シート '!BS24&amp;"*",'data '!C:C,0))</f>
        <v>code（Ｎｏ【-】）</v>
      </c>
      <c r="DP23" s="44" t="str">
        <f>VLOOKUP($DO23,'data '!B:C,2,0)</f>
        <v>item_name</v>
      </c>
      <c r="DQ23" s="44" t="str">
        <f>VLOOKUP($DO23,'data '!B:E,4,0)</f>
        <v>風呂敷検索ワード</v>
      </c>
      <c r="DR23" s="44"/>
      <c r="DS23" s="44"/>
      <c r="DT23" s="46"/>
      <c r="DU23" s="46"/>
      <c r="DV23" s="46"/>
      <c r="DW23" s="46"/>
      <c r="DX23" s="46" t="e">
        <f>IF(#REF!=#REF!,30,IF(#REF!=#REF!,30,IF(#REF!=#REF!,30,IF(#REF!=#REF!,30,IF(#REF!=#REF!,30,IF(#REF!=$DX$15,30,IF(#REF!=$DX$17,30,0)))))))</f>
        <v>#REF!</v>
      </c>
      <c r="DY23" s="46"/>
      <c r="DZ23" s="46"/>
      <c r="EA23" s="46"/>
      <c r="EB23" s="46"/>
      <c r="EC23" s="46"/>
      <c r="ED23" s="46"/>
      <c r="EE23" s="46"/>
      <c r="EF23" s="46"/>
      <c r="EG23" s="46"/>
      <c r="EH23" s="46"/>
      <c r="EI23" s="46"/>
      <c r="EJ23" s="46"/>
      <c r="EK23" s="46"/>
      <c r="EL23" s="46"/>
      <c r="EM23" s="46"/>
      <c r="EN23" s="46"/>
      <c r="EO23" s="46"/>
      <c r="EP23" s="46"/>
      <c r="EQ23" s="46"/>
      <c r="ER23" s="46"/>
      <c r="ES23" s="46"/>
      <c r="ET23" s="94" t="str">
        <f>IFERROR(INDEX(送料リスト!$B$1:$E$48,MATCH(AD23,送料リスト!$B$1:$B$48,0),MATCH(IF(CZ23&lt;7000,送料リスト!$C$1,IF(CZ23 &lt;12000,送料リスト!$D$1,送料リスト!$E$1)),送料リスト!$B$1:$E$1,0)),"")</f>
        <v/>
      </c>
      <c r="EU23" s="19"/>
      <c r="EW23" s="71"/>
      <c r="EX23" s="71"/>
      <c r="EY23" s="71"/>
      <c r="EZ23" s="71"/>
    </row>
    <row r="24" spans="1:156" ht="20.25" customHeight="1" x14ac:dyDescent="0.15">
      <c r="B24" s="169">
        <v>5</v>
      </c>
      <c r="C24" s="170"/>
      <c r="D24" s="165"/>
      <c r="E24" s="165"/>
      <c r="F24" s="165"/>
      <c r="G24" s="165"/>
      <c r="H24" s="165"/>
      <c r="I24" s="165"/>
      <c r="J24" s="165"/>
      <c r="K24" s="165"/>
      <c r="L24" s="165"/>
      <c r="M24" s="165"/>
      <c r="N24" s="165"/>
      <c r="O24" s="165"/>
      <c r="P24" s="165"/>
      <c r="Q24" s="165"/>
      <c r="R24" s="161"/>
      <c r="S24" s="161"/>
      <c r="T24" s="161"/>
      <c r="U24" s="161"/>
      <c r="V24" s="161"/>
      <c r="W24" s="161"/>
      <c r="X24" s="171"/>
      <c r="Y24" s="171"/>
      <c r="Z24" s="171"/>
      <c r="AA24" s="171"/>
      <c r="AB24" s="171"/>
      <c r="AC24" s="171"/>
      <c r="AD24" s="172"/>
      <c r="AE24" s="173"/>
      <c r="AF24" s="173"/>
      <c r="AG24" s="173"/>
      <c r="AH24" s="173"/>
      <c r="AI24" s="173"/>
      <c r="AJ24" s="29"/>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6"/>
      <c r="BL24" s="167"/>
      <c r="BM24" s="167"/>
      <c r="BN24" s="167"/>
      <c r="BO24" s="167"/>
      <c r="BP24" s="167"/>
      <c r="BQ24" s="167"/>
      <c r="BR24" s="168"/>
      <c r="BS24" s="174"/>
      <c r="BT24" s="174"/>
      <c r="BU24" s="174"/>
      <c r="BV24" s="174"/>
      <c r="BW24" s="174"/>
      <c r="BX24" s="174" t="str">
        <f>IF('注文シート '!BS24="","",VLOOKUP(BS24,商品リスト!$B$2:$D$294,2,FALSE))</f>
        <v/>
      </c>
      <c r="BY24" s="174"/>
      <c r="BZ24" s="174"/>
      <c r="CA24" s="174"/>
      <c r="CB24" s="174"/>
      <c r="CC24" s="174"/>
      <c r="CD24" s="174"/>
      <c r="CE24" s="174"/>
      <c r="CF24" s="174"/>
      <c r="CG24" s="174"/>
      <c r="CH24" s="174"/>
      <c r="CI24" s="73"/>
      <c r="CJ24" s="220"/>
      <c r="CK24" s="221"/>
      <c r="CL24" s="222"/>
      <c r="CM24" s="222"/>
      <c r="CN24" s="222"/>
      <c r="CO24" s="222"/>
      <c r="CP24" s="222"/>
      <c r="CQ24" s="176"/>
      <c r="CR24" s="223"/>
      <c r="CS24" s="223"/>
      <c r="CT24" s="223"/>
      <c r="CU24" s="223"/>
      <c r="CV24" s="110"/>
      <c r="CW24" s="109"/>
      <c r="CX24" s="175"/>
      <c r="CY24" s="176"/>
      <c r="CZ24" s="204" t="str">
        <f>IF(BS24="","",VLOOKUP(BS24,商品リスト!$B$2:$D$294,3,FALSE))</f>
        <v/>
      </c>
      <c r="DA24" s="205"/>
      <c r="DB24" s="205"/>
      <c r="DC24" s="205"/>
      <c r="DD24" s="206"/>
      <c r="DE24" s="34"/>
      <c r="DF24" s="207" t="e">
        <f>IF(5400&lt;=#REF!,0,VLOOKUP($DO23,'data '!B:J,8,0))</f>
        <v>#REF!</v>
      </c>
      <c r="DG24" s="208"/>
      <c r="DH24" s="208"/>
      <c r="DI24" s="209"/>
      <c r="DJ24" s="43"/>
      <c r="DK24" s="44"/>
      <c r="DL24" s="44"/>
      <c r="DM24" s="45"/>
      <c r="DN24" s="44" t="e">
        <f t="shared" si="0"/>
        <v>#N/A</v>
      </c>
      <c r="DO24" s="44" t="str">
        <f>INDEX('data '!B:B,MATCH("*"&amp;'注文シート '!BS25&amp;"*",'data '!C:C,0))</f>
        <v>code（Ｎｏ【-】）</v>
      </c>
      <c r="DP24" s="44" t="str">
        <f>VLOOKUP($DO24,'data '!B:C,2,0)</f>
        <v>item_name</v>
      </c>
      <c r="DQ24" s="44" t="str">
        <f>VLOOKUP($DO24,'data '!B:E,4,0)</f>
        <v>風呂敷検索ワード</v>
      </c>
      <c r="DR24" s="44"/>
      <c r="DS24" s="44"/>
      <c r="DT24" s="46"/>
      <c r="DU24" s="46"/>
      <c r="DV24" s="46"/>
      <c r="DW24" s="46"/>
      <c r="DX24" s="46" t="e">
        <f>IF(#REF!=#REF!,30,IF(#REF!=#REF!,30,IF(#REF!=#REF!,30,IF(#REF!=#REF!,30,IF(#REF!=#REF!,30,IF(#REF!=$DX$15,30,IF(#REF!=$DX$17,30,0)))))))</f>
        <v>#REF!</v>
      </c>
      <c r="DY24" s="46"/>
      <c r="DZ24" s="46"/>
      <c r="EA24" s="46"/>
      <c r="EB24" s="46"/>
      <c r="EC24" s="46"/>
      <c r="ED24" s="46"/>
      <c r="EE24" s="46"/>
      <c r="EF24" s="46"/>
      <c r="EG24" s="46"/>
      <c r="EH24" s="46"/>
      <c r="EI24" s="46"/>
      <c r="EJ24" s="46"/>
      <c r="EK24" s="46"/>
      <c r="EL24" s="46"/>
      <c r="EM24" s="46"/>
      <c r="EN24" s="46"/>
      <c r="EO24" s="46"/>
      <c r="EP24" s="46"/>
      <c r="EQ24" s="46"/>
      <c r="ER24" s="46"/>
      <c r="ES24" s="46"/>
      <c r="ET24" s="94" t="str">
        <f>IFERROR(INDEX(送料リスト!$B$1:$E$48,MATCH(AD24,送料リスト!$B$1:$B$48,0),MATCH(IF(CZ24&lt;7000,送料リスト!$C$1,IF(CZ24 &lt;12000,送料リスト!$D$1,送料リスト!$E$1)),送料リスト!$B$1:$E$1,0)),"")</f>
        <v/>
      </c>
      <c r="EU24" s="19"/>
      <c r="EW24" s="71"/>
      <c r="EX24" s="71"/>
      <c r="EY24" s="71"/>
      <c r="EZ24" s="71"/>
    </row>
    <row r="25" spans="1:156" ht="20.25" customHeight="1" x14ac:dyDescent="0.15">
      <c r="B25" s="169">
        <v>6</v>
      </c>
      <c r="C25" s="170"/>
      <c r="D25" s="165"/>
      <c r="E25" s="165"/>
      <c r="F25" s="165"/>
      <c r="G25" s="165"/>
      <c r="H25" s="165"/>
      <c r="I25" s="165"/>
      <c r="J25" s="165"/>
      <c r="K25" s="165"/>
      <c r="L25" s="165"/>
      <c r="M25" s="165"/>
      <c r="N25" s="165"/>
      <c r="O25" s="165"/>
      <c r="P25" s="165"/>
      <c r="Q25" s="165"/>
      <c r="R25" s="161"/>
      <c r="S25" s="161"/>
      <c r="T25" s="161"/>
      <c r="U25" s="161"/>
      <c r="V25" s="161"/>
      <c r="W25" s="161"/>
      <c r="X25" s="171"/>
      <c r="Y25" s="171"/>
      <c r="Z25" s="171"/>
      <c r="AA25" s="171"/>
      <c r="AB25" s="171"/>
      <c r="AC25" s="171"/>
      <c r="AD25" s="172"/>
      <c r="AE25" s="173"/>
      <c r="AF25" s="173"/>
      <c r="AG25" s="173"/>
      <c r="AH25" s="173"/>
      <c r="AI25" s="173"/>
      <c r="AJ25" s="29"/>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6"/>
      <c r="BL25" s="167"/>
      <c r="BM25" s="167"/>
      <c r="BN25" s="167"/>
      <c r="BO25" s="167"/>
      <c r="BP25" s="167"/>
      <c r="BQ25" s="167"/>
      <c r="BR25" s="168"/>
      <c r="BS25" s="174"/>
      <c r="BT25" s="174"/>
      <c r="BU25" s="174"/>
      <c r="BV25" s="174"/>
      <c r="BW25" s="174"/>
      <c r="BX25" s="174" t="str">
        <f>IF('注文シート '!BS25="","",VLOOKUP(BS25,商品リスト!$B$2:$D$294,2,FALSE))</f>
        <v/>
      </c>
      <c r="BY25" s="174"/>
      <c r="BZ25" s="174"/>
      <c r="CA25" s="174"/>
      <c r="CB25" s="174"/>
      <c r="CC25" s="174"/>
      <c r="CD25" s="174"/>
      <c r="CE25" s="174"/>
      <c r="CF25" s="174"/>
      <c r="CG25" s="174"/>
      <c r="CH25" s="174"/>
      <c r="CI25" s="73"/>
      <c r="CJ25" s="220"/>
      <c r="CK25" s="221"/>
      <c r="CL25" s="222"/>
      <c r="CM25" s="222"/>
      <c r="CN25" s="222"/>
      <c r="CO25" s="222"/>
      <c r="CP25" s="222"/>
      <c r="CQ25" s="176"/>
      <c r="CR25" s="223"/>
      <c r="CS25" s="223"/>
      <c r="CT25" s="223"/>
      <c r="CU25" s="223"/>
      <c r="CV25" s="110"/>
      <c r="CW25" s="109"/>
      <c r="CX25" s="175"/>
      <c r="CY25" s="176"/>
      <c r="CZ25" s="204" t="str">
        <f>IF(BS25="","",VLOOKUP(BS25,商品リスト!$B$2:$D$294,3,FALSE))</f>
        <v/>
      </c>
      <c r="DA25" s="205"/>
      <c r="DB25" s="205"/>
      <c r="DC25" s="205"/>
      <c r="DD25" s="206"/>
      <c r="DE25" s="34"/>
      <c r="DF25" s="207" t="e">
        <f>IF(5400&lt;=#REF!,0,VLOOKUP($DO24,'data '!B:J,8,0))</f>
        <v>#REF!</v>
      </c>
      <c r="DG25" s="208"/>
      <c r="DH25" s="208"/>
      <c r="DI25" s="209"/>
      <c r="DJ25" s="43"/>
      <c r="DK25" s="44"/>
      <c r="DL25" s="44"/>
      <c r="DM25" s="45"/>
      <c r="DN25" s="44" t="e">
        <f t="shared" si="0"/>
        <v>#N/A</v>
      </c>
      <c r="DO25" s="44" t="str">
        <f>INDEX('data '!B:B,MATCH("*"&amp;'注文シート '!BS26&amp;"*",'data '!C:C,0))</f>
        <v>code（Ｎｏ【-】）</v>
      </c>
      <c r="DP25" s="44" t="str">
        <f>VLOOKUP($DO25,'data '!B:C,2,0)</f>
        <v>item_name</v>
      </c>
      <c r="DQ25" s="44" t="str">
        <f>VLOOKUP($DO25,'data '!B:E,4,0)</f>
        <v>風呂敷検索ワード</v>
      </c>
      <c r="DR25" s="44"/>
      <c r="DS25" s="44"/>
      <c r="DT25" s="46"/>
      <c r="DU25" s="46"/>
      <c r="DV25" s="46"/>
      <c r="DW25" s="46"/>
      <c r="DX25" s="46" t="e">
        <f>IF(#REF!=#REF!,30,IF(#REF!=#REF!,30,IF(#REF!=#REF!,30,IF(#REF!=#REF!,30,IF(#REF!=#REF!,30,IF(#REF!=$DX$15,30,IF(#REF!=$DX$17,30,0)))))))</f>
        <v>#REF!</v>
      </c>
      <c r="DY25" s="46"/>
      <c r="DZ25" s="46"/>
      <c r="EA25" s="46"/>
      <c r="EB25" s="46"/>
      <c r="EC25" s="46"/>
      <c r="ED25" s="46"/>
      <c r="EE25" s="46"/>
      <c r="EF25" s="46"/>
      <c r="EG25" s="46"/>
      <c r="EH25" s="46"/>
      <c r="EI25" s="46"/>
      <c r="EJ25" s="46"/>
      <c r="EK25" s="46"/>
      <c r="EL25" s="46"/>
      <c r="EM25" s="46"/>
      <c r="EN25" s="46"/>
      <c r="EO25" s="46"/>
      <c r="EP25" s="46"/>
      <c r="EQ25" s="46"/>
      <c r="ER25" s="46"/>
      <c r="ES25" s="46"/>
      <c r="ET25" s="94" t="str">
        <f>IFERROR(INDEX(送料リスト!$B$1:$E$48,MATCH(AD25,送料リスト!$B$1:$B$48,0),MATCH(IF(CZ25&lt;7000,送料リスト!$C$1,IF(CZ25 &lt;12000,送料リスト!$D$1,送料リスト!$E$1)),送料リスト!$B$1:$E$1,0)),"")</f>
        <v/>
      </c>
      <c r="EU25" s="19"/>
      <c r="EW25" s="71"/>
      <c r="EX25" s="71"/>
      <c r="EY25" s="71"/>
      <c r="EZ25" s="71"/>
    </row>
    <row r="26" spans="1:156" ht="20.25" customHeight="1" x14ac:dyDescent="0.15">
      <c r="B26" s="169">
        <v>7</v>
      </c>
      <c r="C26" s="170"/>
      <c r="D26" s="165"/>
      <c r="E26" s="165"/>
      <c r="F26" s="165"/>
      <c r="G26" s="165"/>
      <c r="H26" s="165"/>
      <c r="I26" s="165"/>
      <c r="J26" s="165"/>
      <c r="K26" s="165"/>
      <c r="L26" s="165"/>
      <c r="M26" s="165"/>
      <c r="N26" s="165"/>
      <c r="O26" s="165"/>
      <c r="P26" s="165"/>
      <c r="Q26" s="165"/>
      <c r="R26" s="161"/>
      <c r="S26" s="161"/>
      <c r="T26" s="161"/>
      <c r="U26" s="161"/>
      <c r="V26" s="161"/>
      <c r="W26" s="161"/>
      <c r="X26" s="171"/>
      <c r="Y26" s="171"/>
      <c r="Z26" s="171"/>
      <c r="AA26" s="171"/>
      <c r="AB26" s="171"/>
      <c r="AC26" s="171"/>
      <c r="AD26" s="172"/>
      <c r="AE26" s="173"/>
      <c r="AF26" s="173"/>
      <c r="AG26" s="173"/>
      <c r="AH26" s="173"/>
      <c r="AI26" s="173"/>
      <c r="AJ26" s="29"/>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6"/>
      <c r="BL26" s="167"/>
      <c r="BM26" s="167"/>
      <c r="BN26" s="167"/>
      <c r="BO26" s="167"/>
      <c r="BP26" s="167"/>
      <c r="BQ26" s="167"/>
      <c r="BR26" s="168"/>
      <c r="BS26" s="174"/>
      <c r="BT26" s="174"/>
      <c r="BU26" s="174"/>
      <c r="BV26" s="174"/>
      <c r="BW26" s="174"/>
      <c r="BX26" s="174" t="str">
        <f>IF('注文シート '!BS26="","",VLOOKUP(BS26,商品リスト!$B$2:$D$294,2,FALSE))</f>
        <v/>
      </c>
      <c r="BY26" s="174"/>
      <c r="BZ26" s="174"/>
      <c r="CA26" s="174"/>
      <c r="CB26" s="174"/>
      <c r="CC26" s="174"/>
      <c r="CD26" s="174"/>
      <c r="CE26" s="174"/>
      <c r="CF26" s="174"/>
      <c r="CG26" s="174"/>
      <c r="CH26" s="174"/>
      <c r="CI26" s="73"/>
      <c r="CJ26" s="220"/>
      <c r="CK26" s="221"/>
      <c r="CL26" s="222"/>
      <c r="CM26" s="222"/>
      <c r="CN26" s="222"/>
      <c r="CO26" s="222"/>
      <c r="CP26" s="222"/>
      <c r="CQ26" s="176"/>
      <c r="CR26" s="223"/>
      <c r="CS26" s="223"/>
      <c r="CT26" s="223"/>
      <c r="CU26" s="223"/>
      <c r="CV26" s="110"/>
      <c r="CW26" s="109"/>
      <c r="CX26" s="175"/>
      <c r="CY26" s="176"/>
      <c r="CZ26" s="204" t="str">
        <f>IF(BS26="","",VLOOKUP(BS26,商品リスト!$B$2:$D$294,3,FALSE))</f>
        <v/>
      </c>
      <c r="DA26" s="205"/>
      <c r="DB26" s="205"/>
      <c r="DC26" s="205"/>
      <c r="DD26" s="206"/>
      <c r="DE26" s="34"/>
      <c r="DF26" s="207" t="e">
        <f>IF(5400&lt;=#REF!,0,VLOOKUP($DO25,'data '!B:J,8,0))</f>
        <v>#REF!</v>
      </c>
      <c r="DG26" s="208"/>
      <c r="DH26" s="208"/>
      <c r="DI26" s="209"/>
      <c r="DJ26" s="43"/>
      <c r="DK26" s="44"/>
      <c r="DL26" s="44"/>
      <c r="DM26" s="45"/>
      <c r="DN26" s="44" t="e">
        <f t="shared" si="0"/>
        <v>#N/A</v>
      </c>
      <c r="DO26" s="44" t="str">
        <f>INDEX('data '!B:B,MATCH("*"&amp;'注文シート '!BS27&amp;"*",'data '!C:C,0))</f>
        <v>code（Ｎｏ【-】）</v>
      </c>
      <c r="DP26" s="44" t="str">
        <f>VLOOKUP($DO26,'data '!B:C,2,0)</f>
        <v>item_name</v>
      </c>
      <c r="DQ26" s="44" t="str">
        <f>VLOOKUP($DO26,'data '!B:E,4,0)</f>
        <v>風呂敷検索ワード</v>
      </c>
      <c r="DR26" s="44"/>
      <c r="DS26" s="44"/>
      <c r="DT26" s="46"/>
      <c r="DU26" s="46"/>
      <c r="DV26" s="46"/>
      <c r="DW26" s="46"/>
      <c r="DX26" s="46" t="e">
        <f>IF(#REF!=#REF!,30,IF(#REF!=#REF!,30,IF(#REF!=#REF!,30,IF(#REF!=#REF!,30,IF(#REF!=#REF!,30,IF(#REF!=$DX$15,30,IF(#REF!=$DX$17,30,0)))))))</f>
        <v>#REF!</v>
      </c>
      <c r="DY26" s="46"/>
      <c r="DZ26" s="46"/>
      <c r="EA26" s="46"/>
      <c r="EB26" s="46"/>
      <c r="EC26" s="46"/>
      <c r="ED26" s="46"/>
      <c r="EE26" s="46"/>
      <c r="EF26" s="46"/>
      <c r="EG26" s="46"/>
      <c r="EH26" s="46"/>
      <c r="EI26" s="46"/>
      <c r="EJ26" s="46"/>
      <c r="EK26" s="46"/>
      <c r="EL26" s="46"/>
      <c r="EM26" s="46"/>
      <c r="EN26" s="46"/>
      <c r="EO26" s="46"/>
      <c r="EP26" s="46"/>
      <c r="EQ26" s="46"/>
      <c r="ER26" s="46"/>
      <c r="ES26" s="46"/>
      <c r="ET26" s="94" t="str">
        <f>IFERROR(INDEX(送料リスト!$B$1:$E$48,MATCH(AD26,送料リスト!$B$1:$B$48,0),MATCH(IF(CZ26&lt;7000,送料リスト!$C$1,IF(CZ26 &lt;12000,送料リスト!$D$1,送料リスト!$E$1)),送料リスト!$B$1:$E$1,0)),"")</f>
        <v/>
      </c>
      <c r="EU26" s="19"/>
      <c r="EW26" s="71"/>
      <c r="EX26" s="71"/>
      <c r="EY26" s="71"/>
      <c r="EZ26" s="71"/>
    </row>
    <row r="27" spans="1:156" ht="20.25" customHeight="1" x14ac:dyDescent="0.15">
      <c r="B27" s="169">
        <v>8</v>
      </c>
      <c r="C27" s="170"/>
      <c r="D27" s="165"/>
      <c r="E27" s="165"/>
      <c r="F27" s="165"/>
      <c r="G27" s="165"/>
      <c r="H27" s="165"/>
      <c r="I27" s="165"/>
      <c r="J27" s="165"/>
      <c r="K27" s="165"/>
      <c r="L27" s="165"/>
      <c r="M27" s="165"/>
      <c r="N27" s="165"/>
      <c r="O27" s="165"/>
      <c r="P27" s="165"/>
      <c r="Q27" s="165"/>
      <c r="R27" s="161"/>
      <c r="S27" s="161"/>
      <c r="T27" s="161"/>
      <c r="U27" s="161"/>
      <c r="V27" s="161"/>
      <c r="W27" s="161"/>
      <c r="X27" s="171"/>
      <c r="Y27" s="171"/>
      <c r="Z27" s="171"/>
      <c r="AA27" s="171"/>
      <c r="AB27" s="171"/>
      <c r="AC27" s="171"/>
      <c r="AD27" s="172"/>
      <c r="AE27" s="173"/>
      <c r="AF27" s="173"/>
      <c r="AG27" s="173"/>
      <c r="AH27" s="173"/>
      <c r="AI27" s="173"/>
      <c r="AJ27" s="29"/>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6"/>
      <c r="BL27" s="167"/>
      <c r="BM27" s="167"/>
      <c r="BN27" s="167"/>
      <c r="BO27" s="167"/>
      <c r="BP27" s="167"/>
      <c r="BQ27" s="167"/>
      <c r="BR27" s="168"/>
      <c r="BS27" s="174"/>
      <c r="BT27" s="174"/>
      <c r="BU27" s="174"/>
      <c r="BV27" s="174"/>
      <c r="BW27" s="174"/>
      <c r="BX27" s="174" t="str">
        <f>IF('注文シート '!BS27="","",VLOOKUP(BS27,商品リスト!$B$2:$D$294,2,FALSE))</f>
        <v/>
      </c>
      <c r="BY27" s="174"/>
      <c r="BZ27" s="174"/>
      <c r="CA27" s="174"/>
      <c r="CB27" s="174"/>
      <c r="CC27" s="174"/>
      <c r="CD27" s="174"/>
      <c r="CE27" s="174"/>
      <c r="CF27" s="174"/>
      <c r="CG27" s="174"/>
      <c r="CH27" s="174"/>
      <c r="CI27" s="73"/>
      <c r="CJ27" s="220"/>
      <c r="CK27" s="221"/>
      <c r="CL27" s="222"/>
      <c r="CM27" s="222"/>
      <c r="CN27" s="222"/>
      <c r="CO27" s="222"/>
      <c r="CP27" s="222"/>
      <c r="CQ27" s="176"/>
      <c r="CR27" s="223"/>
      <c r="CS27" s="223"/>
      <c r="CT27" s="223"/>
      <c r="CU27" s="223"/>
      <c r="CV27" s="110"/>
      <c r="CW27" s="109"/>
      <c r="CX27" s="175"/>
      <c r="CY27" s="176"/>
      <c r="CZ27" s="204" t="str">
        <f>IF(BS27="","",VLOOKUP(BS27,商品リスト!$B$2:$D$294,3,FALSE))</f>
        <v/>
      </c>
      <c r="DA27" s="205"/>
      <c r="DB27" s="205"/>
      <c r="DC27" s="205"/>
      <c r="DD27" s="206"/>
      <c r="DE27" s="34"/>
      <c r="DF27" s="207" t="e">
        <f>IF(5400&lt;=#REF!,0,VLOOKUP($DO26,'data '!B:J,8,0))</f>
        <v>#REF!</v>
      </c>
      <c r="DG27" s="208"/>
      <c r="DH27" s="208"/>
      <c r="DI27" s="209"/>
      <c r="DJ27" s="43"/>
      <c r="DK27" s="44"/>
      <c r="DL27" s="44"/>
      <c r="DM27" s="45"/>
      <c r="DN27" s="44" t="e">
        <f t="shared" si="0"/>
        <v>#N/A</v>
      </c>
      <c r="DO27" s="44" t="str">
        <f>INDEX('data '!B:B,MATCH("*"&amp;'注文シート '!BS28&amp;"*",'data '!C:C,0))</f>
        <v>code（Ｎｏ【-】）</v>
      </c>
      <c r="DP27" s="44" t="str">
        <f>VLOOKUP($DO27,'data '!B:C,2,0)</f>
        <v>item_name</v>
      </c>
      <c r="DQ27" s="44" t="str">
        <f>VLOOKUP($DO27,'data '!B:E,4,0)</f>
        <v>風呂敷検索ワード</v>
      </c>
      <c r="DR27" s="44"/>
      <c r="DS27" s="44"/>
      <c r="DT27" s="46"/>
      <c r="DU27" s="46"/>
      <c r="DV27" s="46"/>
      <c r="DW27" s="46"/>
      <c r="DX27" s="46" t="e">
        <f>IF(#REF!=#REF!,30,IF(#REF!=#REF!,30,IF(#REF!=#REF!,30,IF(#REF!=#REF!,30,IF(#REF!=#REF!,30,IF(#REF!=$DX$15,30,IF(#REF!=$DX$17,30,0)))))))</f>
        <v>#REF!</v>
      </c>
      <c r="DY27" s="46"/>
      <c r="DZ27" s="46"/>
      <c r="EA27" s="46"/>
      <c r="EB27" s="46"/>
      <c r="EC27" s="46"/>
      <c r="ED27" s="46"/>
      <c r="EE27" s="46"/>
      <c r="EF27" s="46"/>
      <c r="EG27" s="46"/>
      <c r="EH27" s="46"/>
      <c r="EI27" s="46"/>
      <c r="EJ27" s="46"/>
      <c r="EK27" s="46"/>
      <c r="EL27" s="46"/>
      <c r="EM27" s="46"/>
      <c r="EN27" s="46"/>
      <c r="EO27" s="46"/>
      <c r="EP27" s="46"/>
      <c r="EQ27" s="46"/>
      <c r="ER27" s="46"/>
      <c r="ES27" s="46"/>
      <c r="ET27" s="94" t="str">
        <f>IFERROR(INDEX(送料リスト!$B$1:$E$48,MATCH(AD27,送料リスト!$B$1:$B$48,0),MATCH(IF(CZ27&lt;7000,送料リスト!$C$1,IF(CZ27 &lt;12000,送料リスト!$D$1,送料リスト!$E$1)),送料リスト!$B$1:$E$1,0)),"")</f>
        <v/>
      </c>
      <c r="EU27" s="19"/>
      <c r="EW27" s="71"/>
      <c r="EX27" s="71"/>
      <c r="EY27" s="71"/>
      <c r="EZ27" s="71"/>
    </row>
    <row r="28" spans="1:156" ht="20.25" customHeight="1" x14ac:dyDescent="0.15">
      <c r="B28" s="169">
        <v>9</v>
      </c>
      <c r="C28" s="170"/>
      <c r="D28" s="165"/>
      <c r="E28" s="165"/>
      <c r="F28" s="165"/>
      <c r="G28" s="165"/>
      <c r="H28" s="165"/>
      <c r="I28" s="165"/>
      <c r="J28" s="165"/>
      <c r="K28" s="165"/>
      <c r="L28" s="165"/>
      <c r="M28" s="165"/>
      <c r="N28" s="165"/>
      <c r="O28" s="165"/>
      <c r="P28" s="165"/>
      <c r="Q28" s="165"/>
      <c r="R28" s="161"/>
      <c r="S28" s="161"/>
      <c r="T28" s="161"/>
      <c r="U28" s="161"/>
      <c r="V28" s="161"/>
      <c r="W28" s="161"/>
      <c r="X28" s="171"/>
      <c r="Y28" s="171"/>
      <c r="Z28" s="171"/>
      <c r="AA28" s="171"/>
      <c r="AB28" s="171"/>
      <c r="AC28" s="171"/>
      <c r="AD28" s="172"/>
      <c r="AE28" s="173"/>
      <c r="AF28" s="173"/>
      <c r="AG28" s="173"/>
      <c r="AH28" s="173"/>
      <c r="AI28" s="173"/>
      <c r="AJ28" s="29"/>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6"/>
      <c r="BL28" s="167"/>
      <c r="BM28" s="167"/>
      <c r="BN28" s="167"/>
      <c r="BO28" s="167"/>
      <c r="BP28" s="167"/>
      <c r="BQ28" s="167"/>
      <c r="BR28" s="168"/>
      <c r="BS28" s="174"/>
      <c r="BT28" s="174"/>
      <c r="BU28" s="174"/>
      <c r="BV28" s="174"/>
      <c r="BW28" s="174"/>
      <c r="BX28" s="174" t="str">
        <f>IF('注文シート '!BS28="","",VLOOKUP(BS28,商品リスト!$B$2:$D$294,2,FALSE))</f>
        <v/>
      </c>
      <c r="BY28" s="174"/>
      <c r="BZ28" s="174"/>
      <c r="CA28" s="174"/>
      <c r="CB28" s="174"/>
      <c r="CC28" s="174"/>
      <c r="CD28" s="174"/>
      <c r="CE28" s="174"/>
      <c r="CF28" s="174"/>
      <c r="CG28" s="174"/>
      <c r="CH28" s="174"/>
      <c r="CI28" s="73"/>
      <c r="CJ28" s="220"/>
      <c r="CK28" s="221"/>
      <c r="CL28" s="222"/>
      <c r="CM28" s="222"/>
      <c r="CN28" s="222"/>
      <c r="CO28" s="222"/>
      <c r="CP28" s="222"/>
      <c r="CQ28" s="176"/>
      <c r="CR28" s="223"/>
      <c r="CS28" s="223"/>
      <c r="CT28" s="223"/>
      <c r="CU28" s="223"/>
      <c r="CV28" s="110"/>
      <c r="CW28" s="109"/>
      <c r="CX28" s="175"/>
      <c r="CY28" s="176"/>
      <c r="CZ28" s="204" t="str">
        <f>IF(BS28="","",VLOOKUP(BS28,商品リスト!$B$2:$D$294,3,FALSE))</f>
        <v/>
      </c>
      <c r="DA28" s="205"/>
      <c r="DB28" s="205"/>
      <c r="DC28" s="205"/>
      <c r="DD28" s="206"/>
      <c r="DE28" s="34"/>
      <c r="DF28" s="207" t="e">
        <f>IF(5400&lt;=#REF!,0,VLOOKUP($DO27,'data '!B:J,8,0))</f>
        <v>#REF!</v>
      </c>
      <c r="DG28" s="208"/>
      <c r="DH28" s="208"/>
      <c r="DI28" s="209"/>
      <c r="DJ28" s="43"/>
      <c r="DK28" s="44"/>
      <c r="DL28" s="44"/>
      <c r="DM28" s="45"/>
      <c r="DN28" s="44" t="e">
        <f t="shared" si="0"/>
        <v>#N/A</v>
      </c>
      <c r="DO28" s="44" t="str">
        <f>INDEX('data '!B:B,MATCH("*"&amp;'注文シート '!BS29&amp;"*",'data '!C:C,0))</f>
        <v>code（Ｎｏ【-】）</v>
      </c>
      <c r="DP28" s="44" t="str">
        <f>VLOOKUP($DO28,'data '!B:C,2,0)</f>
        <v>item_name</v>
      </c>
      <c r="DQ28" s="44" t="str">
        <f>VLOOKUP($DO28,'data '!B:E,4,0)</f>
        <v>風呂敷検索ワード</v>
      </c>
      <c r="DR28" s="44"/>
      <c r="DS28" s="44"/>
      <c r="DT28" s="46"/>
      <c r="DU28" s="46"/>
      <c r="DV28" s="46"/>
      <c r="DW28" s="46"/>
      <c r="DX28" s="46" t="e">
        <f>IF(#REF!=#REF!,30,IF(#REF!=#REF!,30,IF(#REF!=#REF!,30,IF(#REF!=#REF!,30,IF(#REF!=#REF!,30,IF(#REF!=$DX$15,30,IF(#REF!=$DX$17,30,0)))))))</f>
        <v>#REF!</v>
      </c>
      <c r="DY28" s="46"/>
      <c r="DZ28" s="46"/>
      <c r="EA28" s="46"/>
      <c r="EB28" s="46"/>
      <c r="EC28" s="46"/>
      <c r="ED28" s="46"/>
      <c r="EE28" s="46"/>
      <c r="EF28" s="46"/>
      <c r="EG28" s="46"/>
      <c r="EH28" s="46"/>
      <c r="EI28" s="46"/>
      <c r="EJ28" s="46"/>
      <c r="EK28" s="46"/>
      <c r="EL28" s="46"/>
      <c r="EM28" s="46"/>
      <c r="EN28" s="46"/>
      <c r="EO28" s="46"/>
      <c r="EP28" s="46"/>
      <c r="EQ28" s="46"/>
      <c r="ER28" s="46"/>
      <c r="ES28" s="46"/>
      <c r="ET28" s="94" t="str">
        <f>IFERROR(INDEX(送料リスト!$B$1:$E$48,MATCH(AD28,送料リスト!$B$1:$B$48,0),MATCH(IF(CZ28&lt;7000,送料リスト!$C$1,IF(CZ28 &lt;12000,送料リスト!$D$1,送料リスト!$E$1)),送料リスト!$B$1:$E$1,0)),"")</f>
        <v/>
      </c>
      <c r="EU28" s="19"/>
      <c r="EW28" s="71"/>
      <c r="EX28" s="71"/>
      <c r="EY28" s="71"/>
      <c r="EZ28" s="71"/>
    </row>
    <row r="29" spans="1:156" ht="20.25" customHeight="1" x14ac:dyDescent="0.15">
      <c r="B29" s="169">
        <v>10</v>
      </c>
      <c r="C29" s="170"/>
      <c r="D29" s="165"/>
      <c r="E29" s="165"/>
      <c r="F29" s="165"/>
      <c r="G29" s="165"/>
      <c r="H29" s="165"/>
      <c r="I29" s="165"/>
      <c r="J29" s="165"/>
      <c r="K29" s="165"/>
      <c r="L29" s="165"/>
      <c r="M29" s="165"/>
      <c r="N29" s="165"/>
      <c r="O29" s="165"/>
      <c r="P29" s="165"/>
      <c r="Q29" s="165"/>
      <c r="R29" s="161"/>
      <c r="S29" s="161"/>
      <c r="T29" s="161"/>
      <c r="U29" s="161"/>
      <c r="V29" s="161"/>
      <c r="W29" s="161"/>
      <c r="X29" s="171"/>
      <c r="Y29" s="171"/>
      <c r="Z29" s="171"/>
      <c r="AA29" s="171"/>
      <c r="AB29" s="171"/>
      <c r="AC29" s="171"/>
      <c r="AD29" s="172"/>
      <c r="AE29" s="173"/>
      <c r="AF29" s="173"/>
      <c r="AG29" s="173"/>
      <c r="AH29" s="173"/>
      <c r="AI29" s="173"/>
      <c r="AJ29" s="29"/>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6"/>
      <c r="BL29" s="167"/>
      <c r="BM29" s="167"/>
      <c r="BN29" s="167"/>
      <c r="BO29" s="167"/>
      <c r="BP29" s="167"/>
      <c r="BQ29" s="167"/>
      <c r="BR29" s="168"/>
      <c r="BS29" s="174"/>
      <c r="BT29" s="174"/>
      <c r="BU29" s="174"/>
      <c r="BV29" s="174"/>
      <c r="BW29" s="174"/>
      <c r="BX29" s="174" t="str">
        <f>IF('注文シート '!BS29="","",VLOOKUP(BS29,商品リスト!$B$2:$D$294,2,FALSE))</f>
        <v/>
      </c>
      <c r="BY29" s="174"/>
      <c r="BZ29" s="174"/>
      <c r="CA29" s="174"/>
      <c r="CB29" s="174"/>
      <c r="CC29" s="174"/>
      <c r="CD29" s="174"/>
      <c r="CE29" s="174"/>
      <c r="CF29" s="174"/>
      <c r="CG29" s="174"/>
      <c r="CH29" s="174"/>
      <c r="CI29" s="73"/>
      <c r="CJ29" s="220"/>
      <c r="CK29" s="221"/>
      <c r="CL29" s="222"/>
      <c r="CM29" s="222"/>
      <c r="CN29" s="222"/>
      <c r="CO29" s="222"/>
      <c r="CP29" s="222"/>
      <c r="CQ29" s="176"/>
      <c r="CR29" s="223"/>
      <c r="CS29" s="223"/>
      <c r="CT29" s="223"/>
      <c r="CU29" s="223"/>
      <c r="CV29" s="110"/>
      <c r="CW29" s="109"/>
      <c r="CX29" s="175"/>
      <c r="CY29" s="176"/>
      <c r="CZ29" s="204" t="str">
        <f>IF(BS29="","",VLOOKUP(BS29,商品リスト!$B$2:$D$294,3,FALSE))</f>
        <v/>
      </c>
      <c r="DA29" s="205"/>
      <c r="DB29" s="205"/>
      <c r="DC29" s="205"/>
      <c r="DD29" s="206"/>
      <c r="DE29" s="34"/>
      <c r="DF29" s="207" t="e">
        <f>IF(5400&lt;=#REF!,0,VLOOKUP($DO28,'data '!B:J,8,0))</f>
        <v>#REF!</v>
      </c>
      <c r="DG29" s="208"/>
      <c r="DH29" s="208"/>
      <c r="DI29" s="209"/>
      <c r="DJ29" s="43"/>
      <c r="DK29" s="44"/>
      <c r="DL29" s="44"/>
      <c r="DM29" s="45"/>
      <c r="DN29" s="44" t="e">
        <f t="shared" si="0"/>
        <v>#N/A</v>
      </c>
      <c r="DO29" s="44" t="str">
        <f>INDEX('data '!B:B,MATCH("*"&amp;'注文シート '!BS30&amp;"*",'data '!C:C,0))</f>
        <v>code（Ｎｏ【-】）</v>
      </c>
      <c r="DP29" s="44" t="str">
        <f>VLOOKUP($DO29,'data '!B:C,2,0)</f>
        <v>item_name</v>
      </c>
      <c r="DQ29" s="44" t="str">
        <f>VLOOKUP($DO29,'data '!B:E,4,0)</f>
        <v>風呂敷検索ワード</v>
      </c>
      <c r="DR29" s="44"/>
      <c r="DS29" s="44"/>
      <c r="DT29" s="46"/>
      <c r="DU29" s="46"/>
      <c r="DV29" s="46"/>
      <c r="DW29" s="46"/>
      <c r="DX29" s="46" t="e">
        <f>IF(#REF!=#REF!,30,IF(#REF!=#REF!,30,IF(#REF!=#REF!,30,IF(#REF!=#REF!,30,IF(#REF!=#REF!,30,IF(#REF!=$DX$15,30,IF(#REF!=$DX$17,30,0)))))))</f>
        <v>#REF!</v>
      </c>
      <c r="DY29" s="46"/>
      <c r="DZ29" s="46"/>
      <c r="EA29" s="46"/>
      <c r="EB29" s="46"/>
      <c r="EC29" s="46"/>
      <c r="ED29" s="46"/>
      <c r="EE29" s="46"/>
      <c r="EF29" s="46"/>
      <c r="EG29" s="46"/>
      <c r="EH29" s="46"/>
      <c r="EI29" s="46"/>
      <c r="EJ29" s="46"/>
      <c r="EK29" s="46"/>
      <c r="EL29" s="46"/>
      <c r="EM29" s="46"/>
      <c r="EN29" s="46"/>
      <c r="EO29" s="46"/>
      <c r="EP29" s="46"/>
      <c r="EQ29" s="46"/>
      <c r="ER29" s="46"/>
      <c r="ES29" s="46"/>
      <c r="ET29" s="94" t="str">
        <f>IFERROR(INDEX(送料リスト!$B$1:$E$48,MATCH(AD29,送料リスト!$B$1:$B$48,0),MATCH(IF(CZ29&lt;7000,送料リスト!$C$1,IF(CZ29 &lt;12000,送料リスト!$D$1,送料リスト!$E$1)),送料リスト!$B$1:$E$1,0)),"")</f>
        <v/>
      </c>
      <c r="EU29" s="19"/>
      <c r="EW29" s="71"/>
      <c r="EX29" s="71"/>
      <c r="EY29" s="71"/>
      <c r="EZ29" s="71"/>
    </row>
    <row r="30" spans="1:156" ht="20.25" customHeight="1" x14ac:dyDescent="0.15">
      <c r="B30" s="169">
        <v>11</v>
      </c>
      <c r="C30" s="170"/>
      <c r="D30" s="165"/>
      <c r="E30" s="165"/>
      <c r="F30" s="165"/>
      <c r="G30" s="165"/>
      <c r="H30" s="165"/>
      <c r="I30" s="165"/>
      <c r="J30" s="165"/>
      <c r="K30" s="165"/>
      <c r="L30" s="165"/>
      <c r="M30" s="165"/>
      <c r="N30" s="165"/>
      <c r="O30" s="165"/>
      <c r="P30" s="165"/>
      <c r="Q30" s="165"/>
      <c r="R30" s="161"/>
      <c r="S30" s="161"/>
      <c r="T30" s="161"/>
      <c r="U30" s="161"/>
      <c r="V30" s="161"/>
      <c r="W30" s="161"/>
      <c r="X30" s="171"/>
      <c r="Y30" s="171"/>
      <c r="Z30" s="171"/>
      <c r="AA30" s="171"/>
      <c r="AB30" s="171"/>
      <c r="AC30" s="171"/>
      <c r="AD30" s="172"/>
      <c r="AE30" s="173"/>
      <c r="AF30" s="173"/>
      <c r="AG30" s="173"/>
      <c r="AH30" s="173"/>
      <c r="AI30" s="173"/>
      <c r="AJ30" s="29"/>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6"/>
      <c r="BL30" s="167"/>
      <c r="BM30" s="167"/>
      <c r="BN30" s="167"/>
      <c r="BO30" s="167"/>
      <c r="BP30" s="167"/>
      <c r="BQ30" s="167"/>
      <c r="BR30" s="168"/>
      <c r="BS30" s="174"/>
      <c r="BT30" s="174"/>
      <c r="BU30" s="174"/>
      <c r="BV30" s="174"/>
      <c r="BW30" s="174"/>
      <c r="BX30" s="174" t="str">
        <f>IF('注文シート '!BS30="","",VLOOKUP(BS30,商品リスト!$B$2:$D$294,2,FALSE))</f>
        <v/>
      </c>
      <c r="BY30" s="174"/>
      <c r="BZ30" s="174"/>
      <c r="CA30" s="174"/>
      <c r="CB30" s="174"/>
      <c r="CC30" s="174"/>
      <c r="CD30" s="174"/>
      <c r="CE30" s="174"/>
      <c r="CF30" s="174"/>
      <c r="CG30" s="174"/>
      <c r="CH30" s="174"/>
      <c r="CI30" s="73"/>
      <c r="CJ30" s="220"/>
      <c r="CK30" s="221"/>
      <c r="CL30" s="222"/>
      <c r="CM30" s="222"/>
      <c r="CN30" s="222"/>
      <c r="CO30" s="222"/>
      <c r="CP30" s="222"/>
      <c r="CQ30" s="176"/>
      <c r="CR30" s="223"/>
      <c r="CS30" s="223"/>
      <c r="CT30" s="223"/>
      <c r="CU30" s="223"/>
      <c r="CV30" s="110"/>
      <c r="CW30" s="109"/>
      <c r="CX30" s="175"/>
      <c r="CY30" s="176"/>
      <c r="CZ30" s="204" t="str">
        <f>IF(BS30="","",VLOOKUP(BS30,商品リスト!$B$2:$D$294,3,FALSE))</f>
        <v/>
      </c>
      <c r="DA30" s="205"/>
      <c r="DB30" s="205"/>
      <c r="DC30" s="205"/>
      <c r="DD30" s="206"/>
      <c r="DE30" s="34"/>
      <c r="DF30" s="207" t="e">
        <f>IF(5400&lt;=#REF!,0,VLOOKUP($DO29,'data '!B:J,8,0))</f>
        <v>#REF!</v>
      </c>
      <c r="DG30" s="208"/>
      <c r="DH30" s="208"/>
      <c r="DI30" s="209"/>
      <c r="DJ30" s="43"/>
      <c r="DK30" s="44"/>
      <c r="DL30" s="44"/>
      <c r="DM30" s="45"/>
      <c r="DN30" s="44" t="e">
        <f t="shared" si="0"/>
        <v>#N/A</v>
      </c>
      <c r="DO30" s="44" t="str">
        <f>INDEX('data '!B:B,MATCH("*"&amp;'注文シート '!BS31&amp;"*",'data '!C:C,0))</f>
        <v>code（Ｎｏ【-】）</v>
      </c>
      <c r="DP30" s="44" t="str">
        <f>VLOOKUP($DO30,'data '!B:C,2,0)</f>
        <v>item_name</v>
      </c>
      <c r="DQ30" s="44" t="str">
        <f>VLOOKUP($DO30,'data '!B:E,4,0)</f>
        <v>風呂敷検索ワード</v>
      </c>
      <c r="DR30" s="44"/>
      <c r="DS30" s="44"/>
      <c r="DT30" s="46"/>
      <c r="DU30" s="46"/>
      <c r="DV30" s="46"/>
      <c r="DW30" s="46"/>
      <c r="DX30" s="46" t="e">
        <f>IF(#REF!=#REF!,30,IF(#REF!=#REF!,30,IF(#REF!=#REF!,30,IF(#REF!=#REF!,30,IF(#REF!=#REF!,30,IF(#REF!=$DX$15,30,IF(#REF!=$DX$17,30,0)))))))</f>
        <v>#REF!</v>
      </c>
      <c r="DY30" s="46"/>
      <c r="DZ30" s="46"/>
      <c r="EA30" s="46"/>
      <c r="EB30" s="46"/>
      <c r="EC30" s="46"/>
      <c r="ED30" s="46"/>
      <c r="EE30" s="46"/>
      <c r="EF30" s="46"/>
      <c r="EG30" s="46"/>
      <c r="EH30" s="46"/>
      <c r="EI30" s="46"/>
      <c r="EJ30" s="46"/>
      <c r="EK30" s="46"/>
      <c r="EL30" s="46"/>
      <c r="EM30" s="46"/>
      <c r="EN30" s="46"/>
      <c r="EO30" s="46"/>
      <c r="EP30" s="46"/>
      <c r="EQ30" s="46"/>
      <c r="ER30" s="46"/>
      <c r="ES30" s="46"/>
      <c r="ET30" s="94" t="str">
        <f>IFERROR(INDEX(送料リスト!$B$1:$E$48,MATCH(AD30,送料リスト!$B$1:$B$48,0),MATCH(IF(CZ30&lt;7000,送料リスト!$C$1,IF(CZ30 &lt;12000,送料リスト!$D$1,送料リスト!$E$1)),送料リスト!$B$1:$E$1,0)),"")</f>
        <v/>
      </c>
      <c r="EU30" s="19"/>
      <c r="EW30" s="71"/>
      <c r="EX30" s="71"/>
      <c r="EY30" s="71"/>
      <c r="EZ30" s="71"/>
    </row>
    <row r="31" spans="1:156" ht="20.25" customHeight="1" x14ac:dyDescent="0.15">
      <c r="B31" s="169">
        <v>12</v>
      </c>
      <c r="C31" s="170"/>
      <c r="D31" s="165"/>
      <c r="E31" s="165"/>
      <c r="F31" s="165"/>
      <c r="G31" s="165"/>
      <c r="H31" s="165"/>
      <c r="I31" s="165"/>
      <c r="J31" s="165"/>
      <c r="K31" s="165"/>
      <c r="L31" s="165"/>
      <c r="M31" s="165"/>
      <c r="N31" s="165"/>
      <c r="O31" s="165"/>
      <c r="P31" s="165"/>
      <c r="Q31" s="165"/>
      <c r="R31" s="161"/>
      <c r="S31" s="161"/>
      <c r="T31" s="161"/>
      <c r="U31" s="161"/>
      <c r="V31" s="161"/>
      <c r="W31" s="161"/>
      <c r="X31" s="171"/>
      <c r="Y31" s="171"/>
      <c r="Z31" s="171"/>
      <c r="AA31" s="171"/>
      <c r="AB31" s="171"/>
      <c r="AC31" s="171"/>
      <c r="AD31" s="172"/>
      <c r="AE31" s="173"/>
      <c r="AF31" s="173"/>
      <c r="AG31" s="173"/>
      <c r="AH31" s="173"/>
      <c r="AI31" s="173"/>
      <c r="AJ31" s="29"/>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6"/>
      <c r="BL31" s="167"/>
      <c r="BM31" s="167"/>
      <c r="BN31" s="167"/>
      <c r="BO31" s="167"/>
      <c r="BP31" s="167"/>
      <c r="BQ31" s="167"/>
      <c r="BR31" s="168"/>
      <c r="BS31" s="174"/>
      <c r="BT31" s="174"/>
      <c r="BU31" s="174"/>
      <c r="BV31" s="174"/>
      <c r="BW31" s="174"/>
      <c r="BX31" s="174" t="str">
        <f>IF('注文シート '!BS31="","",VLOOKUP(BS31,商品リスト!$B$2:$D$294,2,FALSE))</f>
        <v/>
      </c>
      <c r="BY31" s="174"/>
      <c r="BZ31" s="174"/>
      <c r="CA31" s="174"/>
      <c r="CB31" s="174"/>
      <c r="CC31" s="174"/>
      <c r="CD31" s="174"/>
      <c r="CE31" s="174"/>
      <c r="CF31" s="174"/>
      <c r="CG31" s="174"/>
      <c r="CH31" s="174"/>
      <c r="CI31" s="73"/>
      <c r="CJ31" s="220"/>
      <c r="CK31" s="221"/>
      <c r="CL31" s="222"/>
      <c r="CM31" s="222"/>
      <c r="CN31" s="222"/>
      <c r="CO31" s="222"/>
      <c r="CP31" s="222"/>
      <c r="CQ31" s="176"/>
      <c r="CR31" s="223"/>
      <c r="CS31" s="223"/>
      <c r="CT31" s="223"/>
      <c r="CU31" s="223"/>
      <c r="CV31" s="110"/>
      <c r="CW31" s="109"/>
      <c r="CX31" s="175"/>
      <c r="CY31" s="176"/>
      <c r="CZ31" s="204" t="str">
        <f>IF(BS31="","",VLOOKUP(BS31,商品リスト!$B$2:$D$294,3,FALSE))</f>
        <v/>
      </c>
      <c r="DA31" s="205"/>
      <c r="DB31" s="205"/>
      <c r="DC31" s="205"/>
      <c r="DD31" s="206"/>
      <c r="DE31" s="34"/>
      <c r="DF31" s="207" t="e">
        <f>IF(5400&lt;=#REF!,0,VLOOKUP($DO30,'data '!B:J,8,0))</f>
        <v>#REF!</v>
      </c>
      <c r="DG31" s="208"/>
      <c r="DH31" s="208"/>
      <c r="DI31" s="209"/>
      <c r="DJ31" s="43"/>
      <c r="DK31" s="44"/>
      <c r="DL31" s="44"/>
      <c r="DM31" s="45"/>
      <c r="DN31" s="44" t="e">
        <f t="shared" si="0"/>
        <v>#N/A</v>
      </c>
      <c r="DO31" s="44" t="str">
        <f>INDEX('data '!B:B,MATCH("*"&amp;'注文シート '!BS32&amp;"*",'data '!C:C,0))</f>
        <v>code（Ｎｏ【-】）</v>
      </c>
      <c r="DP31" s="44" t="str">
        <f>VLOOKUP($DO31,'data '!B:C,2,0)</f>
        <v>item_name</v>
      </c>
      <c r="DQ31" s="44" t="str">
        <f>VLOOKUP($DO31,'data '!B:E,4,0)</f>
        <v>風呂敷検索ワード</v>
      </c>
      <c r="DR31" s="44"/>
      <c r="DS31" s="44"/>
      <c r="DT31" s="46"/>
      <c r="DU31" s="46"/>
      <c r="DV31" s="46"/>
      <c r="DW31" s="46"/>
      <c r="DX31" s="46" t="e">
        <f>IF(#REF!=#REF!,30,IF(#REF!=#REF!,30,IF(#REF!=#REF!,30,IF(#REF!=#REF!,30,IF(#REF!=#REF!,30,IF(#REF!=$DX$15,30,IF(#REF!=$DX$17,30,0)))))))</f>
        <v>#REF!</v>
      </c>
      <c r="DY31" s="46"/>
      <c r="DZ31" s="46"/>
      <c r="EA31" s="46"/>
      <c r="EB31" s="46"/>
      <c r="EC31" s="46"/>
      <c r="ED31" s="46"/>
      <c r="EE31" s="46"/>
      <c r="EF31" s="46"/>
      <c r="EG31" s="46"/>
      <c r="EH31" s="46"/>
      <c r="EI31" s="46"/>
      <c r="EJ31" s="46"/>
      <c r="EK31" s="46"/>
      <c r="EL31" s="46"/>
      <c r="EM31" s="46"/>
      <c r="EN31" s="46"/>
      <c r="EO31" s="46"/>
      <c r="EP31" s="46"/>
      <c r="EQ31" s="46"/>
      <c r="ER31" s="46"/>
      <c r="ES31" s="46"/>
      <c r="ET31" s="94" t="str">
        <f>IFERROR(INDEX(送料リスト!$B$1:$E$48,MATCH(AD31,送料リスト!$B$1:$B$48,0),MATCH(IF(CZ31&lt;7000,送料リスト!$C$1,IF(CZ31 &lt;12000,送料リスト!$D$1,送料リスト!$E$1)),送料リスト!$B$1:$E$1,0)),"")</f>
        <v/>
      </c>
      <c r="EU31" s="19"/>
      <c r="EW31" s="71"/>
      <c r="EX31" s="71"/>
      <c r="EY31" s="71"/>
      <c r="EZ31" s="71"/>
    </row>
    <row r="32" spans="1:156" ht="20.25" customHeight="1" x14ac:dyDescent="0.15">
      <c r="B32" s="169">
        <v>13</v>
      </c>
      <c r="C32" s="170"/>
      <c r="D32" s="165"/>
      <c r="E32" s="165"/>
      <c r="F32" s="165"/>
      <c r="G32" s="165"/>
      <c r="H32" s="165"/>
      <c r="I32" s="165"/>
      <c r="J32" s="165"/>
      <c r="K32" s="165"/>
      <c r="L32" s="165"/>
      <c r="M32" s="165"/>
      <c r="N32" s="165"/>
      <c r="O32" s="165"/>
      <c r="P32" s="165"/>
      <c r="Q32" s="165"/>
      <c r="R32" s="161"/>
      <c r="S32" s="161"/>
      <c r="T32" s="161"/>
      <c r="U32" s="161"/>
      <c r="V32" s="161"/>
      <c r="W32" s="161"/>
      <c r="X32" s="171"/>
      <c r="Y32" s="171"/>
      <c r="Z32" s="171"/>
      <c r="AA32" s="171"/>
      <c r="AB32" s="171"/>
      <c r="AC32" s="171"/>
      <c r="AD32" s="172"/>
      <c r="AE32" s="173"/>
      <c r="AF32" s="173"/>
      <c r="AG32" s="173"/>
      <c r="AH32" s="173"/>
      <c r="AI32" s="173"/>
      <c r="AJ32" s="29"/>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6"/>
      <c r="BL32" s="167"/>
      <c r="BM32" s="167"/>
      <c r="BN32" s="167"/>
      <c r="BO32" s="167"/>
      <c r="BP32" s="167"/>
      <c r="BQ32" s="167"/>
      <c r="BR32" s="168"/>
      <c r="BS32" s="174"/>
      <c r="BT32" s="174"/>
      <c r="BU32" s="174"/>
      <c r="BV32" s="174"/>
      <c r="BW32" s="174"/>
      <c r="BX32" s="174" t="str">
        <f>IF('注文シート '!BS32="","",VLOOKUP(BS32,商品リスト!$B$2:$D$294,2,FALSE))</f>
        <v/>
      </c>
      <c r="BY32" s="174"/>
      <c r="BZ32" s="174"/>
      <c r="CA32" s="174"/>
      <c r="CB32" s="174"/>
      <c r="CC32" s="174"/>
      <c r="CD32" s="174"/>
      <c r="CE32" s="174"/>
      <c r="CF32" s="174"/>
      <c r="CG32" s="174"/>
      <c r="CH32" s="174"/>
      <c r="CI32" s="73"/>
      <c r="CJ32" s="220"/>
      <c r="CK32" s="221"/>
      <c r="CL32" s="222"/>
      <c r="CM32" s="222"/>
      <c r="CN32" s="222"/>
      <c r="CO32" s="222"/>
      <c r="CP32" s="222"/>
      <c r="CQ32" s="176"/>
      <c r="CR32" s="223"/>
      <c r="CS32" s="223"/>
      <c r="CT32" s="223"/>
      <c r="CU32" s="223"/>
      <c r="CV32" s="110"/>
      <c r="CW32" s="109"/>
      <c r="CX32" s="175"/>
      <c r="CY32" s="176"/>
      <c r="CZ32" s="204" t="str">
        <f>IF(BS32="","",VLOOKUP(BS32,商品リスト!$B$2:$D$294,3,FALSE))</f>
        <v/>
      </c>
      <c r="DA32" s="205"/>
      <c r="DB32" s="205"/>
      <c r="DC32" s="205"/>
      <c r="DD32" s="206"/>
      <c r="DE32" s="34"/>
      <c r="DF32" s="207" t="e">
        <f>IF(5400&lt;=#REF!,0,VLOOKUP($DO31,'data '!B:J,8,0))</f>
        <v>#REF!</v>
      </c>
      <c r="DG32" s="208"/>
      <c r="DH32" s="208"/>
      <c r="DI32" s="209"/>
      <c r="DJ32" s="43"/>
      <c r="DK32" s="44"/>
      <c r="DL32" s="44"/>
      <c r="DM32" s="45"/>
      <c r="DN32" s="44" t="e">
        <f t="shared" si="0"/>
        <v>#N/A</v>
      </c>
      <c r="DO32" s="44" t="str">
        <f>INDEX('data '!B:B,MATCH("*"&amp;'注文シート '!BS33&amp;"*",'data '!C:C,0))</f>
        <v>code（Ｎｏ【-】）</v>
      </c>
      <c r="DP32" s="44" t="str">
        <f>VLOOKUP($DO32,'data '!B:C,2,0)</f>
        <v>item_name</v>
      </c>
      <c r="DQ32" s="44" t="str">
        <f>VLOOKUP($DO32,'data '!B:E,4,0)</f>
        <v>風呂敷検索ワード</v>
      </c>
      <c r="DR32" s="44"/>
      <c r="DS32" s="44"/>
      <c r="DT32" s="46"/>
      <c r="DU32" s="46"/>
      <c r="DV32" s="46"/>
      <c r="DW32" s="46"/>
      <c r="DX32" s="46" t="e">
        <f>IF(#REF!=#REF!,30,IF(#REF!=#REF!,30,IF(#REF!=#REF!,30,IF(#REF!=#REF!,30,IF(#REF!=#REF!,30,IF(#REF!=$DX$15,30,IF(#REF!=$DX$17,30,0)))))))</f>
        <v>#REF!</v>
      </c>
      <c r="DY32" s="46"/>
      <c r="DZ32" s="46"/>
      <c r="EA32" s="46"/>
      <c r="EB32" s="46"/>
      <c r="EC32" s="46"/>
      <c r="ED32" s="46"/>
      <c r="EE32" s="46"/>
      <c r="EF32" s="46"/>
      <c r="EG32" s="46"/>
      <c r="EH32" s="46"/>
      <c r="EI32" s="46"/>
      <c r="EJ32" s="46"/>
      <c r="EK32" s="46"/>
      <c r="EL32" s="46"/>
      <c r="EM32" s="46"/>
      <c r="EN32" s="46"/>
      <c r="EO32" s="46"/>
      <c r="EP32" s="46"/>
      <c r="EQ32" s="46"/>
      <c r="ER32" s="46"/>
      <c r="ES32" s="46"/>
      <c r="ET32" s="94" t="str">
        <f>IFERROR(INDEX(送料リスト!$B$1:$E$48,MATCH(AD32,送料リスト!$B$1:$B$48,0),MATCH(IF(CZ32&lt;7000,送料リスト!$C$1,IF(CZ32 &lt;12000,送料リスト!$D$1,送料リスト!$E$1)),送料リスト!$B$1:$E$1,0)),"")</f>
        <v/>
      </c>
      <c r="EU32" s="19"/>
      <c r="EW32" s="71"/>
      <c r="EX32" s="71"/>
      <c r="EY32" s="71"/>
      <c r="EZ32" s="71"/>
    </row>
    <row r="33" spans="1:165" ht="20.25" customHeight="1" x14ac:dyDescent="0.15">
      <c r="B33" s="169">
        <v>14</v>
      </c>
      <c r="C33" s="170"/>
      <c r="D33" s="165"/>
      <c r="E33" s="165"/>
      <c r="F33" s="165"/>
      <c r="G33" s="165"/>
      <c r="H33" s="165"/>
      <c r="I33" s="165"/>
      <c r="J33" s="165"/>
      <c r="K33" s="165"/>
      <c r="L33" s="165"/>
      <c r="M33" s="165"/>
      <c r="N33" s="165"/>
      <c r="O33" s="165"/>
      <c r="P33" s="165"/>
      <c r="Q33" s="165"/>
      <c r="R33" s="161"/>
      <c r="S33" s="161"/>
      <c r="T33" s="161"/>
      <c r="U33" s="161"/>
      <c r="V33" s="161"/>
      <c r="W33" s="161"/>
      <c r="X33" s="171"/>
      <c r="Y33" s="171"/>
      <c r="Z33" s="171"/>
      <c r="AA33" s="171"/>
      <c r="AB33" s="171"/>
      <c r="AC33" s="171"/>
      <c r="AD33" s="172"/>
      <c r="AE33" s="173"/>
      <c r="AF33" s="173"/>
      <c r="AG33" s="173"/>
      <c r="AH33" s="173"/>
      <c r="AI33" s="173"/>
      <c r="AJ33" s="29"/>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6"/>
      <c r="BL33" s="167"/>
      <c r="BM33" s="167"/>
      <c r="BN33" s="167"/>
      <c r="BO33" s="167"/>
      <c r="BP33" s="167"/>
      <c r="BQ33" s="167"/>
      <c r="BR33" s="168"/>
      <c r="BS33" s="174"/>
      <c r="BT33" s="174"/>
      <c r="BU33" s="174"/>
      <c r="BV33" s="174"/>
      <c r="BW33" s="174"/>
      <c r="BX33" s="174" t="str">
        <f>IF('注文シート '!BS33="","",VLOOKUP(BS33,商品リスト!$B$2:$D$294,2,FALSE))</f>
        <v/>
      </c>
      <c r="BY33" s="174"/>
      <c r="BZ33" s="174"/>
      <c r="CA33" s="174"/>
      <c r="CB33" s="174"/>
      <c r="CC33" s="174"/>
      <c r="CD33" s="174"/>
      <c r="CE33" s="174"/>
      <c r="CF33" s="174"/>
      <c r="CG33" s="174"/>
      <c r="CH33" s="174"/>
      <c r="CI33" s="73"/>
      <c r="CJ33" s="220"/>
      <c r="CK33" s="221"/>
      <c r="CL33" s="222"/>
      <c r="CM33" s="222"/>
      <c r="CN33" s="222"/>
      <c r="CO33" s="222"/>
      <c r="CP33" s="222"/>
      <c r="CQ33" s="176"/>
      <c r="CR33" s="223"/>
      <c r="CS33" s="223"/>
      <c r="CT33" s="223"/>
      <c r="CU33" s="223"/>
      <c r="CV33" s="110"/>
      <c r="CW33" s="109"/>
      <c r="CX33" s="175"/>
      <c r="CY33" s="176"/>
      <c r="CZ33" s="204" t="str">
        <f>IF(BS33="","",VLOOKUP(BS33,商品リスト!$B$2:$D$294,3,FALSE))</f>
        <v/>
      </c>
      <c r="DA33" s="205"/>
      <c r="DB33" s="205"/>
      <c r="DC33" s="205"/>
      <c r="DD33" s="206"/>
      <c r="DE33" s="34"/>
      <c r="DF33" s="207" t="e">
        <f>IF(5400&lt;=#REF!,0,VLOOKUP($DO32,'data '!B:J,8,0))</f>
        <v>#REF!</v>
      </c>
      <c r="DG33" s="208"/>
      <c r="DH33" s="208"/>
      <c r="DI33" s="209"/>
      <c r="DJ33" s="43"/>
      <c r="DK33" s="44"/>
      <c r="DL33" s="44"/>
      <c r="DM33" s="45"/>
      <c r="DN33" s="44" t="e">
        <f t="shared" si="0"/>
        <v>#N/A</v>
      </c>
      <c r="DO33" s="44" t="str">
        <f>INDEX('data '!B:B,MATCH("*"&amp;'注文シート '!BS34&amp;"*",'data '!C:C,0))</f>
        <v>code（Ｎｏ【-】）</v>
      </c>
      <c r="DP33" s="44" t="str">
        <f>VLOOKUP($DO33,'data '!B:C,2,0)</f>
        <v>item_name</v>
      </c>
      <c r="DQ33" s="44" t="str">
        <f>VLOOKUP($DO33,'data '!B:E,4,0)</f>
        <v>風呂敷検索ワード</v>
      </c>
      <c r="DR33" s="44"/>
      <c r="DS33" s="44"/>
      <c r="DT33" s="46"/>
      <c r="DU33" s="46"/>
      <c r="DV33" s="46"/>
      <c r="DW33" s="46"/>
      <c r="DX33" s="46" t="e">
        <f>IF(#REF!=#REF!,30,IF(#REF!=#REF!,30,IF(#REF!=#REF!,30,IF(#REF!=#REF!,30,IF(#REF!=#REF!,30,IF(#REF!=$DX$15,30,IF(#REF!=$DX$17,30,0)))))))</f>
        <v>#REF!</v>
      </c>
      <c r="DY33" s="46"/>
      <c r="DZ33" s="46"/>
      <c r="EA33" s="46"/>
      <c r="EB33" s="46"/>
      <c r="EC33" s="46"/>
      <c r="ED33" s="46"/>
      <c r="EE33" s="46"/>
      <c r="EF33" s="46"/>
      <c r="EG33" s="46"/>
      <c r="EH33" s="46"/>
      <c r="EI33" s="46"/>
      <c r="EJ33" s="46"/>
      <c r="EK33" s="46"/>
      <c r="EL33" s="46"/>
      <c r="EM33" s="46"/>
      <c r="EN33" s="46"/>
      <c r="EO33" s="46"/>
      <c r="EP33" s="46"/>
      <c r="EQ33" s="46"/>
      <c r="ER33" s="46"/>
      <c r="ES33" s="46"/>
      <c r="ET33" s="94" t="str">
        <f>IFERROR(INDEX(送料リスト!$B$1:$E$48,MATCH(AD33,送料リスト!$B$1:$B$48,0),MATCH(IF(CZ33&lt;7000,送料リスト!$C$1,IF(CZ33 &lt;12000,送料リスト!$D$1,送料リスト!$E$1)),送料リスト!$B$1:$E$1,0)),"")</f>
        <v/>
      </c>
      <c r="EU33" s="19"/>
      <c r="EW33" s="71"/>
      <c r="EX33" s="71"/>
      <c r="EY33" s="71"/>
      <c r="EZ33" s="71"/>
    </row>
    <row r="34" spans="1:165" ht="20.25" customHeight="1" x14ac:dyDescent="0.15">
      <c r="B34" s="169">
        <v>15</v>
      </c>
      <c r="C34" s="170"/>
      <c r="D34" s="165"/>
      <c r="E34" s="165"/>
      <c r="F34" s="165"/>
      <c r="G34" s="165"/>
      <c r="H34" s="165"/>
      <c r="I34" s="165"/>
      <c r="J34" s="165"/>
      <c r="K34" s="165"/>
      <c r="L34" s="165"/>
      <c r="M34" s="165"/>
      <c r="N34" s="165"/>
      <c r="O34" s="165"/>
      <c r="P34" s="165"/>
      <c r="Q34" s="165"/>
      <c r="R34" s="161"/>
      <c r="S34" s="161"/>
      <c r="T34" s="161"/>
      <c r="U34" s="161"/>
      <c r="V34" s="161"/>
      <c r="W34" s="161"/>
      <c r="X34" s="171"/>
      <c r="Y34" s="171"/>
      <c r="Z34" s="171"/>
      <c r="AA34" s="171"/>
      <c r="AB34" s="171"/>
      <c r="AC34" s="171"/>
      <c r="AD34" s="172"/>
      <c r="AE34" s="173"/>
      <c r="AF34" s="173"/>
      <c r="AG34" s="173"/>
      <c r="AH34" s="173"/>
      <c r="AI34" s="173"/>
      <c r="AJ34" s="29"/>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6"/>
      <c r="BL34" s="167"/>
      <c r="BM34" s="167"/>
      <c r="BN34" s="167"/>
      <c r="BO34" s="167"/>
      <c r="BP34" s="167"/>
      <c r="BQ34" s="167"/>
      <c r="BR34" s="168"/>
      <c r="BS34" s="174"/>
      <c r="BT34" s="174"/>
      <c r="BU34" s="174"/>
      <c r="BV34" s="174"/>
      <c r="BW34" s="174"/>
      <c r="BX34" s="174" t="str">
        <f>IF('注文シート '!BS34="","",VLOOKUP(BS34,商品リスト!$B$2:$D$294,2,FALSE))</f>
        <v/>
      </c>
      <c r="BY34" s="174"/>
      <c r="BZ34" s="174"/>
      <c r="CA34" s="174"/>
      <c r="CB34" s="174"/>
      <c r="CC34" s="174"/>
      <c r="CD34" s="174"/>
      <c r="CE34" s="174"/>
      <c r="CF34" s="174"/>
      <c r="CG34" s="174"/>
      <c r="CH34" s="174"/>
      <c r="CI34" s="73"/>
      <c r="CJ34" s="220"/>
      <c r="CK34" s="221"/>
      <c r="CL34" s="222"/>
      <c r="CM34" s="222"/>
      <c r="CN34" s="222"/>
      <c r="CO34" s="222"/>
      <c r="CP34" s="222"/>
      <c r="CQ34" s="176"/>
      <c r="CR34" s="223"/>
      <c r="CS34" s="223"/>
      <c r="CT34" s="223"/>
      <c r="CU34" s="223"/>
      <c r="CV34" s="110"/>
      <c r="CW34" s="109"/>
      <c r="CX34" s="175"/>
      <c r="CY34" s="176"/>
      <c r="CZ34" s="204" t="str">
        <f>IF(BS34="","",VLOOKUP(BS34,商品リスト!$B$2:$D$294,3,FALSE))</f>
        <v/>
      </c>
      <c r="DA34" s="205"/>
      <c r="DB34" s="205"/>
      <c r="DC34" s="205"/>
      <c r="DD34" s="206"/>
      <c r="DE34" s="34"/>
      <c r="DF34" s="207" t="e">
        <f>IF(5400&lt;=#REF!,0,VLOOKUP($DO33,'data '!B:J,8,0))</f>
        <v>#REF!</v>
      </c>
      <c r="DG34" s="208"/>
      <c r="DH34" s="208"/>
      <c r="DI34" s="209"/>
      <c r="DJ34" s="43"/>
      <c r="DK34" s="44"/>
      <c r="DL34" s="44"/>
      <c r="DM34" s="45"/>
      <c r="DN34" s="44" t="e">
        <f t="shared" si="0"/>
        <v>#N/A</v>
      </c>
      <c r="DO34" s="44" t="str">
        <f>INDEX('data '!B:B,MATCH("*"&amp;'注文シート '!BS35&amp;"*",'data '!C:C,0))</f>
        <v>code（Ｎｏ【-】）</v>
      </c>
      <c r="DP34" s="44" t="str">
        <f>VLOOKUP($DO34,'data '!B:C,2,0)</f>
        <v>item_name</v>
      </c>
      <c r="DQ34" s="44" t="str">
        <f>VLOOKUP($DO34,'data '!B:E,4,0)</f>
        <v>風呂敷検索ワード</v>
      </c>
      <c r="DR34" s="44"/>
      <c r="DS34" s="44"/>
      <c r="DT34" s="46"/>
      <c r="DU34" s="46"/>
      <c r="DV34" s="46"/>
      <c r="DW34" s="46"/>
      <c r="DX34" s="46" t="e">
        <f>IF(#REF!=#REF!,30,IF(#REF!=#REF!,30,IF(#REF!=#REF!,30,IF(#REF!=#REF!,30,IF(#REF!=#REF!,30,IF(#REF!=$DX$15,30,IF(#REF!=$DX$17,30,0)))))))</f>
        <v>#REF!</v>
      </c>
      <c r="DY34" s="46"/>
      <c r="DZ34" s="46"/>
      <c r="EA34" s="46"/>
      <c r="EB34" s="46"/>
      <c r="EC34" s="46"/>
      <c r="ED34" s="46"/>
      <c r="EE34" s="46"/>
      <c r="EF34" s="46"/>
      <c r="EG34" s="46"/>
      <c r="EH34" s="46"/>
      <c r="EI34" s="46"/>
      <c r="EJ34" s="46"/>
      <c r="EK34" s="46"/>
      <c r="EL34" s="46"/>
      <c r="EM34" s="46"/>
      <c r="EN34" s="46"/>
      <c r="EO34" s="46"/>
      <c r="EP34" s="46"/>
      <c r="EQ34" s="46"/>
      <c r="ER34" s="46"/>
      <c r="ES34" s="46"/>
      <c r="ET34" s="94" t="str">
        <f>IFERROR(INDEX(送料リスト!$B$1:$E$48,MATCH(AD34,送料リスト!$B$1:$B$48,0),MATCH(IF(CZ34&lt;7000,送料リスト!$C$1,IF(CZ34 &lt;12000,送料リスト!$D$1,送料リスト!$E$1)),送料リスト!$B$1:$E$1,0)),"")</f>
        <v/>
      </c>
      <c r="EU34" s="19"/>
      <c r="EW34" s="71"/>
      <c r="EX34" s="71"/>
      <c r="EY34" s="71"/>
      <c r="EZ34" s="71"/>
    </row>
    <row r="35" spans="1:165" ht="20.25" customHeight="1" x14ac:dyDescent="0.15">
      <c r="B35" s="169">
        <v>16</v>
      </c>
      <c r="C35" s="170"/>
      <c r="D35" s="165"/>
      <c r="E35" s="165"/>
      <c r="F35" s="165"/>
      <c r="G35" s="165"/>
      <c r="H35" s="165"/>
      <c r="I35" s="165"/>
      <c r="J35" s="165"/>
      <c r="K35" s="165"/>
      <c r="L35" s="165"/>
      <c r="M35" s="165"/>
      <c r="N35" s="165"/>
      <c r="O35" s="165"/>
      <c r="P35" s="165"/>
      <c r="Q35" s="165"/>
      <c r="R35" s="161"/>
      <c r="S35" s="161"/>
      <c r="T35" s="161"/>
      <c r="U35" s="161"/>
      <c r="V35" s="161"/>
      <c r="W35" s="161"/>
      <c r="X35" s="171"/>
      <c r="Y35" s="171"/>
      <c r="Z35" s="171"/>
      <c r="AA35" s="171"/>
      <c r="AB35" s="171"/>
      <c r="AC35" s="171"/>
      <c r="AD35" s="172"/>
      <c r="AE35" s="173"/>
      <c r="AF35" s="173"/>
      <c r="AG35" s="173"/>
      <c r="AH35" s="173"/>
      <c r="AI35" s="173"/>
      <c r="AJ35" s="29"/>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6"/>
      <c r="BL35" s="167"/>
      <c r="BM35" s="167"/>
      <c r="BN35" s="167"/>
      <c r="BO35" s="167"/>
      <c r="BP35" s="167"/>
      <c r="BQ35" s="167"/>
      <c r="BR35" s="168"/>
      <c r="BS35" s="174"/>
      <c r="BT35" s="174"/>
      <c r="BU35" s="174"/>
      <c r="BV35" s="174"/>
      <c r="BW35" s="174"/>
      <c r="BX35" s="174" t="str">
        <f>IF('注文シート '!BS35="","",VLOOKUP(BS35,商品リスト!$B$2:$D$294,2,FALSE))</f>
        <v/>
      </c>
      <c r="BY35" s="174"/>
      <c r="BZ35" s="174"/>
      <c r="CA35" s="174"/>
      <c r="CB35" s="174"/>
      <c r="CC35" s="174"/>
      <c r="CD35" s="174"/>
      <c r="CE35" s="174"/>
      <c r="CF35" s="174"/>
      <c r="CG35" s="174"/>
      <c r="CH35" s="174"/>
      <c r="CI35" s="73"/>
      <c r="CJ35" s="220"/>
      <c r="CK35" s="221"/>
      <c r="CL35" s="222"/>
      <c r="CM35" s="222"/>
      <c r="CN35" s="222"/>
      <c r="CO35" s="222"/>
      <c r="CP35" s="222"/>
      <c r="CQ35" s="176"/>
      <c r="CR35" s="223"/>
      <c r="CS35" s="223"/>
      <c r="CT35" s="223"/>
      <c r="CU35" s="223"/>
      <c r="CV35" s="110"/>
      <c r="CW35" s="109"/>
      <c r="CX35" s="175"/>
      <c r="CY35" s="176"/>
      <c r="CZ35" s="204" t="str">
        <f>IF(BS35="","",VLOOKUP(BS35,商品リスト!$B$2:$D$294,3,FALSE))</f>
        <v/>
      </c>
      <c r="DA35" s="205"/>
      <c r="DB35" s="205"/>
      <c r="DC35" s="205"/>
      <c r="DD35" s="206"/>
      <c r="DE35" s="34"/>
      <c r="DF35" s="207" t="e">
        <f>IF(5400&lt;=#REF!,0,VLOOKUP($DO34,'data '!B:J,8,0))</f>
        <v>#REF!</v>
      </c>
      <c r="DG35" s="208"/>
      <c r="DH35" s="208"/>
      <c r="DI35" s="209"/>
      <c r="DJ35" s="43"/>
      <c r="DK35" s="44"/>
      <c r="DL35" s="44"/>
      <c r="DM35" s="45"/>
      <c r="DN35" s="44" t="e">
        <f t="shared" si="0"/>
        <v>#N/A</v>
      </c>
      <c r="DO35" s="44" t="str">
        <f>INDEX('data '!B:B,MATCH("*"&amp;'注文シート '!BS36&amp;"*",'data '!C:C,0))</f>
        <v>code（Ｎｏ【-】）</v>
      </c>
      <c r="DP35" s="44" t="str">
        <f>VLOOKUP($DO35,'data '!B:C,2,0)</f>
        <v>item_name</v>
      </c>
      <c r="DQ35" s="44" t="str">
        <f>VLOOKUP($DO35,'data '!B:E,4,0)</f>
        <v>風呂敷検索ワード</v>
      </c>
      <c r="DR35" s="44"/>
      <c r="DS35" s="44"/>
      <c r="DT35" s="46"/>
      <c r="DU35" s="46"/>
      <c r="DV35" s="46"/>
      <c r="DW35" s="46"/>
      <c r="DX35" s="46" t="e">
        <f>IF(#REF!=#REF!,30,IF(#REF!=#REF!,30,IF(#REF!=#REF!,30,IF(#REF!=#REF!,30,IF(#REF!=#REF!,30,IF(#REF!=$DX$15,30,IF(#REF!=$DX$17,30,0)))))))</f>
        <v>#REF!</v>
      </c>
      <c r="DY35" s="46"/>
      <c r="DZ35" s="46"/>
      <c r="EA35" s="46"/>
      <c r="EB35" s="46"/>
      <c r="EC35" s="46"/>
      <c r="ED35" s="46"/>
      <c r="EE35" s="46"/>
      <c r="EF35" s="46"/>
      <c r="EG35" s="46"/>
      <c r="EH35" s="46"/>
      <c r="EI35" s="46"/>
      <c r="EJ35" s="46"/>
      <c r="EK35" s="46"/>
      <c r="EL35" s="46"/>
      <c r="EM35" s="46"/>
      <c r="EN35" s="46"/>
      <c r="EO35" s="46"/>
      <c r="EP35" s="46"/>
      <c r="EQ35" s="46"/>
      <c r="ER35" s="46"/>
      <c r="ES35" s="46"/>
      <c r="ET35" s="94" t="str">
        <f>IFERROR(INDEX(送料リスト!$B$1:$E$48,MATCH(AD35,送料リスト!$B$1:$B$48,0),MATCH(IF(CZ35&lt;7000,送料リスト!$C$1,IF(CZ35 &lt;12000,送料リスト!$D$1,送料リスト!$E$1)),送料リスト!$B$1:$E$1,0)),"")</f>
        <v/>
      </c>
      <c r="EU35" s="19"/>
      <c r="EW35" s="71"/>
      <c r="EX35" s="71"/>
      <c r="EY35" s="71"/>
      <c r="EZ35" s="71"/>
    </row>
    <row r="36" spans="1:165" ht="20.25" customHeight="1" x14ac:dyDescent="0.15">
      <c r="B36" s="169">
        <v>17</v>
      </c>
      <c r="C36" s="170"/>
      <c r="D36" s="165"/>
      <c r="E36" s="165"/>
      <c r="F36" s="165"/>
      <c r="G36" s="165"/>
      <c r="H36" s="165"/>
      <c r="I36" s="165"/>
      <c r="J36" s="165"/>
      <c r="K36" s="165"/>
      <c r="L36" s="165"/>
      <c r="M36" s="165"/>
      <c r="N36" s="165"/>
      <c r="O36" s="165"/>
      <c r="P36" s="165"/>
      <c r="Q36" s="165"/>
      <c r="R36" s="161"/>
      <c r="S36" s="161"/>
      <c r="T36" s="161"/>
      <c r="U36" s="161"/>
      <c r="V36" s="161"/>
      <c r="W36" s="161"/>
      <c r="X36" s="171"/>
      <c r="Y36" s="171"/>
      <c r="Z36" s="171"/>
      <c r="AA36" s="171"/>
      <c r="AB36" s="171"/>
      <c r="AC36" s="171"/>
      <c r="AD36" s="172"/>
      <c r="AE36" s="173"/>
      <c r="AF36" s="173"/>
      <c r="AG36" s="173"/>
      <c r="AH36" s="173"/>
      <c r="AI36" s="173"/>
      <c r="AJ36" s="29"/>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6"/>
      <c r="BL36" s="167"/>
      <c r="BM36" s="167"/>
      <c r="BN36" s="167"/>
      <c r="BO36" s="167"/>
      <c r="BP36" s="167"/>
      <c r="BQ36" s="167"/>
      <c r="BR36" s="168"/>
      <c r="BS36" s="174"/>
      <c r="BT36" s="174"/>
      <c r="BU36" s="174"/>
      <c r="BV36" s="174"/>
      <c r="BW36" s="174"/>
      <c r="BX36" s="174" t="str">
        <f>IF('注文シート '!BS36="","",VLOOKUP(BS36,商品リスト!$B$2:$D$294,2,FALSE))</f>
        <v/>
      </c>
      <c r="BY36" s="174"/>
      <c r="BZ36" s="174"/>
      <c r="CA36" s="174"/>
      <c r="CB36" s="174"/>
      <c r="CC36" s="174"/>
      <c r="CD36" s="174"/>
      <c r="CE36" s="174"/>
      <c r="CF36" s="174"/>
      <c r="CG36" s="174"/>
      <c r="CH36" s="174"/>
      <c r="CI36" s="73"/>
      <c r="CJ36" s="220"/>
      <c r="CK36" s="221"/>
      <c r="CL36" s="222"/>
      <c r="CM36" s="222"/>
      <c r="CN36" s="222"/>
      <c r="CO36" s="222"/>
      <c r="CP36" s="222"/>
      <c r="CQ36" s="176"/>
      <c r="CR36" s="223"/>
      <c r="CS36" s="223"/>
      <c r="CT36" s="223"/>
      <c r="CU36" s="223"/>
      <c r="CV36" s="110"/>
      <c r="CW36" s="109"/>
      <c r="CX36" s="175"/>
      <c r="CY36" s="176"/>
      <c r="CZ36" s="204" t="str">
        <f>IF(BS36="","",VLOOKUP(BS36,商品リスト!$B$2:$D$294,3,FALSE))</f>
        <v/>
      </c>
      <c r="DA36" s="205"/>
      <c r="DB36" s="205"/>
      <c r="DC36" s="205"/>
      <c r="DD36" s="206"/>
      <c r="DE36" s="34"/>
      <c r="DF36" s="207" t="e">
        <f>IF(5400&lt;=#REF!,0,VLOOKUP($DO35,'data '!B:J,8,0))</f>
        <v>#REF!</v>
      </c>
      <c r="DG36" s="208"/>
      <c r="DH36" s="208"/>
      <c r="DI36" s="209"/>
      <c r="DJ36" s="43"/>
      <c r="DK36" s="44"/>
      <c r="DL36" s="44"/>
      <c r="DM36" s="45"/>
      <c r="DN36" s="44" t="e">
        <f t="shared" si="0"/>
        <v>#N/A</v>
      </c>
      <c r="DO36" s="44" t="str">
        <f>INDEX('data '!B:B,MATCH("*"&amp;'注文シート '!BS37&amp;"*",'data '!C:C,0))</f>
        <v>code（Ｎｏ【-】）</v>
      </c>
      <c r="DP36" s="44" t="str">
        <f>VLOOKUP($DO36,'data '!B:C,2,0)</f>
        <v>item_name</v>
      </c>
      <c r="DQ36" s="44" t="str">
        <f>VLOOKUP($DO36,'data '!B:E,4,0)</f>
        <v>風呂敷検索ワード</v>
      </c>
      <c r="DR36" s="44"/>
      <c r="DS36" s="44"/>
      <c r="DT36" s="46"/>
      <c r="DU36" s="46"/>
      <c r="DV36" s="46"/>
      <c r="DW36" s="46"/>
      <c r="DX36" s="46" t="e">
        <f>IF(#REF!=#REF!,30,IF(#REF!=#REF!,30,IF(#REF!=#REF!,30,IF(#REF!=#REF!,30,IF(#REF!=#REF!,30,IF(#REF!=$DX$15,30,IF(#REF!=$DX$17,30,0)))))))</f>
        <v>#REF!</v>
      </c>
      <c r="DY36" s="46"/>
      <c r="DZ36" s="46"/>
      <c r="EA36" s="46"/>
      <c r="EB36" s="46"/>
      <c r="EC36" s="46"/>
      <c r="ED36" s="46"/>
      <c r="EE36" s="46"/>
      <c r="EF36" s="46"/>
      <c r="EG36" s="46"/>
      <c r="EH36" s="46"/>
      <c r="EI36" s="46"/>
      <c r="EJ36" s="46"/>
      <c r="EK36" s="46"/>
      <c r="EL36" s="46"/>
      <c r="EM36" s="46"/>
      <c r="EN36" s="46"/>
      <c r="EO36" s="46"/>
      <c r="EP36" s="46"/>
      <c r="EQ36" s="46"/>
      <c r="ER36" s="46"/>
      <c r="ES36" s="46"/>
      <c r="ET36" s="94" t="str">
        <f>IFERROR(INDEX(送料リスト!$B$1:$E$48,MATCH(AD36,送料リスト!$B$1:$B$48,0),MATCH(IF(CZ36&lt;7000,送料リスト!$C$1,IF(CZ36 &lt;12000,送料リスト!$D$1,送料リスト!$E$1)),送料リスト!$B$1:$E$1,0)),"")</f>
        <v/>
      </c>
      <c r="EU36" s="19"/>
      <c r="EW36" s="71"/>
      <c r="EX36" s="71"/>
      <c r="EY36" s="71"/>
      <c r="EZ36" s="71"/>
    </row>
    <row r="37" spans="1:165" ht="20.25" customHeight="1" x14ac:dyDescent="0.15">
      <c r="B37" s="169">
        <v>18</v>
      </c>
      <c r="C37" s="170"/>
      <c r="D37" s="165"/>
      <c r="E37" s="165"/>
      <c r="F37" s="165"/>
      <c r="G37" s="165"/>
      <c r="H37" s="165"/>
      <c r="I37" s="165"/>
      <c r="J37" s="165"/>
      <c r="K37" s="165"/>
      <c r="L37" s="165"/>
      <c r="M37" s="165"/>
      <c r="N37" s="165"/>
      <c r="O37" s="165"/>
      <c r="P37" s="165"/>
      <c r="Q37" s="165"/>
      <c r="R37" s="161"/>
      <c r="S37" s="161"/>
      <c r="T37" s="161"/>
      <c r="U37" s="161"/>
      <c r="V37" s="161"/>
      <c r="W37" s="161"/>
      <c r="X37" s="171"/>
      <c r="Y37" s="171"/>
      <c r="Z37" s="171"/>
      <c r="AA37" s="171"/>
      <c r="AB37" s="171"/>
      <c r="AC37" s="171"/>
      <c r="AD37" s="172"/>
      <c r="AE37" s="173"/>
      <c r="AF37" s="173"/>
      <c r="AG37" s="173"/>
      <c r="AH37" s="173"/>
      <c r="AI37" s="173"/>
      <c r="AJ37" s="29"/>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6"/>
      <c r="BL37" s="167"/>
      <c r="BM37" s="167"/>
      <c r="BN37" s="167"/>
      <c r="BO37" s="167"/>
      <c r="BP37" s="167"/>
      <c r="BQ37" s="167"/>
      <c r="BR37" s="168"/>
      <c r="BS37" s="174"/>
      <c r="BT37" s="174"/>
      <c r="BU37" s="174"/>
      <c r="BV37" s="174"/>
      <c r="BW37" s="174"/>
      <c r="BX37" s="174" t="str">
        <f>IF('注文シート '!BS37="","",VLOOKUP(BS37,商品リスト!$B$2:$D$294,2,FALSE))</f>
        <v/>
      </c>
      <c r="BY37" s="174"/>
      <c r="BZ37" s="174"/>
      <c r="CA37" s="174"/>
      <c r="CB37" s="174"/>
      <c r="CC37" s="174"/>
      <c r="CD37" s="174"/>
      <c r="CE37" s="174"/>
      <c r="CF37" s="174"/>
      <c r="CG37" s="174"/>
      <c r="CH37" s="174"/>
      <c r="CI37" s="73"/>
      <c r="CJ37" s="220"/>
      <c r="CK37" s="221"/>
      <c r="CL37" s="222"/>
      <c r="CM37" s="222"/>
      <c r="CN37" s="222"/>
      <c r="CO37" s="222"/>
      <c r="CP37" s="222"/>
      <c r="CQ37" s="176"/>
      <c r="CR37" s="223"/>
      <c r="CS37" s="223"/>
      <c r="CT37" s="223"/>
      <c r="CU37" s="223"/>
      <c r="CV37" s="110"/>
      <c r="CW37" s="109"/>
      <c r="CX37" s="175"/>
      <c r="CY37" s="176"/>
      <c r="CZ37" s="204" t="str">
        <f>IF(BS37="","",VLOOKUP(BS37,商品リスト!$B$2:$D$294,3,FALSE))</f>
        <v/>
      </c>
      <c r="DA37" s="205"/>
      <c r="DB37" s="205"/>
      <c r="DC37" s="205"/>
      <c r="DD37" s="206"/>
      <c r="DE37" s="34"/>
      <c r="DF37" s="207" t="e">
        <f>IF(5400&lt;=#REF!,0,VLOOKUP($DO36,'data '!B:J,8,0))</f>
        <v>#REF!</v>
      </c>
      <c r="DG37" s="208"/>
      <c r="DH37" s="208"/>
      <c r="DI37" s="209"/>
      <c r="DJ37" s="43"/>
      <c r="DK37" s="44"/>
      <c r="DL37" s="44"/>
      <c r="DM37" s="45"/>
      <c r="DN37" s="44" t="e">
        <f t="shared" si="0"/>
        <v>#N/A</v>
      </c>
      <c r="DO37" s="44" t="str">
        <f>INDEX('data '!B:B,MATCH("*"&amp;'注文シート '!BS38&amp;"*",'data '!C:C,0))</f>
        <v>code（Ｎｏ【-】）</v>
      </c>
      <c r="DP37" s="44" t="str">
        <f>VLOOKUP($DO37,'data '!B:C,2,0)</f>
        <v>item_name</v>
      </c>
      <c r="DQ37" s="44" t="str">
        <f>VLOOKUP($DO37,'data '!B:E,4,0)</f>
        <v>風呂敷検索ワード</v>
      </c>
      <c r="DR37" s="44"/>
      <c r="DS37" s="44"/>
      <c r="DT37" s="46"/>
      <c r="DU37" s="46"/>
      <c r="DV37" s="46"/>
      <c r="DW37" s="46"/>
      <c r="DX37" s="46" t="e">
        <f>IF(#REF!=#REF!,30,IF(#REF!=#REF!,30,IF(#REF!=#REF!,30,IF(#REF!=#REF!,30,IF(#REF!=#REF!,30,IF(#REF!=$DX$15,30,IF(#REF!=$DX$17,30,0)))))))</f>
        <v>#REF!</v>
      </c>
      <c r="DY37" s="46"/>
      <c r="DZ37" s="46"/>
      <c r="EA37" s="46"/>
      <c r="EB37" s="46"/>
      <c r="EC37" s="46"/>
      <c r="ED37" s="46"/>
      <c r="EE37" s="46"/>
      <c r="EF37" s="46"/>
      <c r="EG37" s="46"/>
      <c r="EH37" s="46"/>
      <c r="EI37" s="46"/>
      <c r="EJ37" s="46"/>
      <c r="EK37" s="46"/>
      <c r="EL37" s="46"/>
      <c r="EM37" s="46"/>
      <c r="EN37" s="46"/>
      <c r="EO37" s="46"/>
      <c r="EP37" s="46"/>
      <c r="EQ37" s="46"/>
      <c r="ER37" s="46"/>
      <c r="ES37" s="46"/>
      <c r="ET37" s="94" t="str">
        <f>IFERROR(INDEX(送料リスト!$B$1:$E$48,MATCH(AD37,送料リスト!$B$1:$B$48,0),MATCH(IF(CZ37&lt;7000,送料リスト!$C$1,IF(CZ37 &lt;12000,送料リスト!$D$1,送料リスト!$E$1)),送料リスト!$B$1:$E$1,0)),"")</f>
        <v/>
      </c>
      <c r="EU37" s="19"/>
      <c r="EW37" s="71"/>
      <c r="EX37" s="71"/>
      <c r="EY37" s="71"/>
      <c r="EZ37" s="71"/>
    </row>
    <row r="38" spans="1:165" ht="20.25" customHeight="1" x14ac:dyDescent="0.15">
      <c r="B38" s="169">
        <v>19</v>
      </c>
      <c r="C38" s="170"/>
      <c r="D38" s="165"/>
      <c r="E38" s="165"/>
      <c r="F38" s="165"/>
      <c r="G38" s="165"/>
      <c r="H38" s="165"/>
      <c r="I38" s="165"/>
      <c r="J38" s="165"/>
      <c r="K38" s="165"/>
      <c r="L38" s="165"/>
      <c r="M38" s="165"/>
      <c r="N38" s="165"/>
      <c r="O38" s="165"/>
      <c r="P38" s="165"/>
      <c r="Q38" s="165"/>
      <c r="R38" s="161"/>
      <c r="S38" s="161"/>
      <c r="T38" s="161"/>
      <c r="U38" s="161"/>
      <c r="V38" s="161"/>
      <c r="W38" s="161"/>
      <c r="X38" s="171"/>
      <c r="Y38" s="171"/>
      <c r="Z38" s="171"/>
      <c r="AA38" s="171"/>
      <c r="AB38" s="171"/>
      <c r="AC38" s="171"/>
      <c r="AD38" s="172"/>
      <c r="AE38" s="173"/>
      <c r="AF38" s="173"/>
      <c r="AG38" s="173"/>
      <c r="AH38" s="173"/>
      <c r="AI38" s="173"/>
      <c r="AJ38" s="29"/>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6"/>
      <c r="BL38" s="167"/>
      <c r="BM38" s="167"/>
      <c r="BN38" s="167"/>
      <c r="BO38" s="167"/>
      <c r="BP38" s="167"/>
      <c r="BQ38" s="167"/>
      <c r="BR38" s="168"/>
      <c r="BS38" s="174"/>
      <c r="BT38" s="174"/>
      <c r="BU38" s="174"/>
      <c r="BV38" s="174"/>
      <c r="BW38" s="174"/>
      <c r="BX38" s="174" t="str">
        <f>IF('注文シート '!BS38="","",VLOOKUP(BS38,商品リスト!$B$2:$D$294,2,FALSE))</f>
        <v/>
      </c>
      <c r="BY38" s="174"/>
      <c r="BZ38" s="174"/>
      <c r="CA38" s="174"/>
      <c r="CB38" s="174"/>
      <c r="CC38" s="174"/>
      <c r="CD38" s="174"/>
      <c r="CE38" s="174"/>
      <c r="CF38" s="174"/>
      <c r="CG38" s="174"/>
      <c r="CH38" s="174"/>
      <c r="CI38" s="73"/>
      <c r="CJ38" s="220"/>
      <c r="CK38" s="221"/>
      <c r="CL38" s="222"/>
      <c r="CM38" s="222"/>
      <c r="CN38" s="222"/>
      <c r="CO38" s="222"/>
      <c r="CP38" s="222"/>
      <c r="CQ38" s="176"/>
      <c r="CR38" s="223"/>
      <c r="CS38" s="223"/>
      <c r="CT38" s="223"/>
      <c r="CU38" s="223"/>
      <c r="CV38" s="110"/>
      <c r="CW38" s="109"/>
      <c r="CX38" s="175"/>
      <c r="CY38" s="176"/>
      <c r="CZ38" s="204" t="str">
        <f>IF(BS38="","",VLOOKUP(BS38,商品リスト!$B$2:$D$294,3,FALSE))</f>
        <v/>
      </c>
      <c r="DA38" s="205"/>
      <c r="DB38" s="205"/>
      <c r="DC38" s="205"/>
      <c r="DD38" s="206"/>
      <c r="DE38" s="34"/>
      <c r="DF38" s="207" t="e">
        <f>IF(5400&lt;=#REF!,0,VLOOKUP($DO37,'data '!B:J,8,0))</f>
        <v>#REF!</v>
      </c>
      <c r="DG38" s="208"/>
      <c r="DH38" s="208"/>
      <c r="DI38" s="209"/>
      <c r="DJ38" s="43"/>
      <c r="DK38" s="44"/>
      <c r="DL38" s="44"/>
      <c r="DM38" s="45"/>
      <c r="DN38" s="44" t="e">
        <f t="shared" si="0"/>
        <v>#N/A</v>
      </c>
      <c r="DO38" s="44" t="str">
        <f>INDEX('data '!B:B,MATCH("*"&amp;'注文シート '!BS39&amp;"*",'data '!C:C,0))</f>
        <v>code（Ｎｏ【-】）</v>
      </c>
      <c r="DP38" s="44" t="str">
        <f>VLOOKUP($DO38,'data '!B:C,2,0)</f>
        <v>item_name</v>
      </c>
      <c r="DQ38" s="44" t="str">
        <f>VLOOKUP($DO38,'data '!B:E,4,0)</f>
        <v>風呂敷検索ワード</v>
      </c>
      <c r="DR38" s="44"/>
      <c r="DS38" s="44"/>
      <c r="DT38" s="46"/>
      <c r="DU38" s="46"/>
      <c r="DV38" s="46"/>
      <c r="DW38" s="46"/>
      <c r="DX38" s="46" t="e">
        <f>IF(#REF!=#REF!,30,IF(#REF!=#REF!,30,IF(#REF!=#REF!,30,IF(#REF!=#REF!,30,IF(#REF!=#REF!,30,IF(#REF!=$DX$15,30,IF(#REF!=$DX$17,30,0)))))))</f>
        <v>#REF!</v>
      </c>
      <c r="DY38" s="46"/>
      <c r="DZ38" s="46"/>
      <c r="EA38" s="46"/>
      <c r="EB38" s="46"/>
      <c r="EC38" s="46"/>
      <c r="ED38" s="46"/>
      <c r="EE38" s="46"/>
      <c r="EF38" s="46"/>
      <c r="EG38" s="46"/>
      <c r="EH38" s="46"/>
      <c r="EI38" s="46"/>
      <c r="EJ38" s="46"/>
      <c r="EK38" s="46"/>
      <c r="EL38" s="46"/>
      <c r="EM38" s="46"/>
      <c r="EN38" s="46"/>
      <c r="EO38" s="46"/>
      <c r="EP38" s="46"/>
      <c r="EQ38" s="46"/>
      <c r="ER38" s="46"/>
      <c r="ES38" s="46"/>
      <c r="ET38" s="94" t="str">
        <f>IFERROR(INDEX(送料リスト!$B$1:$E$48,MATCH(AD38,送料リスト!$B$1:$B$48,0),MATCH(IF(CZ38&lt;7000,送料リスト!$C$1,IF(CZ38 &lt;12000,送料リスト!$D$1,送料リスト!$E$1)),送料リスト!$B$1:$E$1,0)),"")</f>
        <v/>
      </c>
      <c r="EU38" s="19"/>
      <c r="EW38" s="71"/>
      <c r="EX38" s="71"/>
      <c r="EY38" s="71"/>
      <c r="EZ38" s="71"/>
    </row>
    <row r="39" spans="1:165" ht="20.25" customHeight="1" thickBot="1" x14ac:dyDescent="0.2">
      <c r="B39" s="210">
        <v>20</v>
      </c>
      <c r="C39" s="211"/>
      <c r="D39" s="212"/>
      <c r="E39" s="212"/>
      <c r="F39" s="212"/>
      <c r="G39" s="212"/>
      <c r="H39" s="212"/>
      <c r="I39" s="212"/>
      <c r="J39" s="212"/>
      <c r="K39" s="212"/>
      <c r="L39" s="212"/>
      <c r="M39" s="212"/>
      <c r="N39" s="212"/>
      <c r="O39" s="212"/>
      <c r="P39" s="212"/>
      <c r="Q39" s="212"/>
      <c r="R39" s="162"/>
      <c r="S39" s="163"/>
      <c r="T39" s="163"/>
      <c r="U39" s="163"/>
      <c r="V39" s="163"/>
      <c r="W39" s="164"/>
      <c r="X39" s="213"/>
      <c r="Y39" s="213"/>
      <c r="Z39" s="213"/>
      <c r="AA39" s="213"/>
      <c r="AB39" s="213"/>
      <c r="AC39" s="213"/>
      <c r="AD39" s="214"/>
      <c r="AE39" s="215"/>
      <c r="AF39" s="215"/>
      <c r="AG39" s="215"/>
      <c r="AH39" s="215"/>
      <c r="AI39" s="215"/>
      <c r="AJ39" s="95"/>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6"/>
      <c r="BL39" s="217"/>
      <c r="BM39" s="217"/>
      <c r="BN39" s="217"/>
      <c r="BO39" s="217"/>
      <c r="BP39" s="217"/>
      <c r="BQ39" s="217"/>
      <c r="BR39" s="218"/>
      <c r="BS39" s="219"/>
      <c r="BT39" s="219"/>
      <c r="BU39" s="219"/>
      <c r="BV39" s="219"/>
      <c r="BW39" s="219"/>
      <c r="BX39" s="174" t="str">
        <f>IF('注文シート '!BS39="","",VLOOKUP(BS39,商品リスト!$B$2:$D$294,2,FALSE))</f>
        <v/>
      </c>
      <c r="BY39" s="174"/>
      <c r="BZ39" s="174"/>
      <c r="CA39" s="174"/>
      <c r="CB39" s="174"/>
      <c r="CC39" s="174"/>
      <c r="CD39" s="174"/>
      <c r="CE39" s="174"/>
      <c r="CF39" s="174"/>
      <c r="CG39" s="174"/>
      <c r="CH39" s="174"/>
      <c r="CI39" s="96"/>
      <c r="CJ39" s="192"/>
      <c r="CK39" s="193"/>
      <c r="CL39" s="194"/>
      <c r="CM39" s="194"/>
      <c r="CN39" s="194"/>
      <c r="CO39" s="194"/>
      <c r="CP39" s="194"/>
      <c r="CQ39" s="195"/>
      <c r="CR39" s="196"/>
      <c r="CS39" s="196"/>
      <c r="CT39" s="196"/>
      <c r="CU39" s="196"/>
      <c r="CV39" s="111"/>
      <c r="CW39" s="108"/>
      <c r="CX39" s="197"/>
      <c r="CY39" s="195"/>
      <c r="CZ39" s="198" t="str">
        <f>IF(BS39="","",VLOOKUP(BS39,商品リスト!$B$2:$D$294,3,FALSE))</f>
        <v/>
      </c>
      <c r="DA39" s="199"/>
      <c r="DB39" s="199"/>
      <c r="DC39" s="199"/>
      <c r="DD39" s="200"/>
      <c r="DE39" s="97"/>
      <c r="DF39" s="201" t="e">
        <f>IF(5400&lt;=#REF!,0,VLOOKUP($DO38,'data '!B:J,8,0))</f>
        <v>#REF!</v>
      </c>
      <c r="DG39" s="202"/>
      <c r="DH39" s="202"/>
      <c r="DI39" s="203"/>
      <c r="DJ39" s="98"/>
      <c r="DK39" s="99"/>
      <c r="DL39" s="99"/>
      <c r="DM39" s="100"/>
      <c r="DN39" s="99" t="e">
        <f>MATCH("*"&amp;$DN$18&amp;"*",#REF!,0)</f>
        <v>#REF!</v>
      </c>
      <c r="DO39" s="99" t="e">
        <f>INDEX('data '!B:B,MATCH("*"&amp;'注文シート '!#REF!&amp;"*",'data '!C:C,0))</f>
        <v>#REF!</v>
      </c>
      <c r="DP39" s="99" t="e">
        <f>VLOOKUP($DO39,'data '!B:C,2,0)</f>
        <v>#REF!</v>
      </c>
      <c r="DQ39" s="99" t="e">
        <f>VLOOKUP($DO39,'data '!B:E,4,0)</f>
        <v>#REF!</v>
      </c>
      <c r="DR39" s="99"/>
      <c r="DS39" s="99"/>
      <c r="DT39" s="101"/>
      <c r="DU39" s="101"/>
      <c r="DV39" s="101"/>
      <c r="DW39" s="101"/>
      <c r="DX39" s="101" t="e">
        <f>IF(#REF!=#REF!,30,IF(#REF!=#REF!,30,IF(#REF!=#REF!,30,IF(#REF!=#REF!,30,IF(#REF!=#REF!,30,IF(#REF!=$DX$15,30,IF(#REF!=$DX$17,30,0)))))))</f>
        <v>#REF!</v>
      </c>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2" t="str">
        <f>IFERROR(INDEX(送料リスト!$B$1:$E$48,MATCH(AD39,送料リスト!$B$1:$B$48,0),MATCH(IF(CZ39&lt;7000,送料リスト!$C$1,IF(CZ39 &lt;12000,送料リスト!$D$1,送料リスト!$E$1)),送料リスト!$B$1:$E$1,0)),"")</f>
        <v/>
      </c>
      <c r="EU39" s="19"/>
      <c r="EW39" s="71"/>
      <c r="EX39" s="71"/>
      <c r="EY39" s="71"/>
      <c r="EZ39" s="71"/>
    </row>
    <row r="40" spans="1:165" ht="20.25" customHeight="1" thickBot="1" x14ac:dyDescent="0.2">
      <c r="B40" s="18"/>
      <c r="C40" s="18"/>
      <c r="D40" s="18"/>
      <c r="E40" s="18"/>
      <c r="F40" s="18"/>
      <c r="G40" s="18"/>
      <c r="H40" s="18"/>
      <c r="I40" s="18"/>
      <c r="J40" s="18"/>
      <c r="K40" s="18"/>
      <c r="L40" s="18"/>
      <c r="M40" s="18"/>
      <c r="N40" s="18"/>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6"/>
      <c r="EU40" s="39"/>
      <c r="EW40" s="71"/>
      <c r="EX40" s="71"/>
      <c r="EY40" s="71"/>
      <c r="EZ40" s="71"/>
    </row>
    <row r="41" spans="1:165" ht="20.25" customHeight="1" x14ac:dyDescent="0.15">
      <c r="B41" s="186" t="s">
        <v>1075</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8"/>
      <c r="EU41" s="39"/>
      <c r="EW41" s="71"/>
      <c r="EX41" s="71"/>
      <c r="EY41" s="71"/>
      <c r="EZ41" s="71"/>
    </row>
    <row r="42" spans="1:165" s="3" customFormat="1" ht="20.25" customHeight="1" x14ac:dyDescent="0.15">
      <c r="A42" s="7"/>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1"/>
      <c r="EU42" s="37"/>
      <c r="EW42" s="71"/>
      <c r="EX42" s="71"/>
      <c r="EY42" s="71"/>
      <c r="EZ42" s="71"/>
      <c r="FC42" s="5"/>
      <c r="FD42" s="5"/>
      <c r="FE42" s="5"/>
      <c r="FF42" s="5"/>
      <c r="FG42" s="5"/>
      <c r="FH42" s="5"/>
      <c r="FI42" s="5"/>
    </row>
    <row r="43" spans="1:165" s="3" customFormat="1" ht="20.25" customHeight="1" x14ac:dyDescent="0.15">
      <c r="A43" s="7"/>
      <c r="B43" s="180"/>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2"/>
      <c r="EU43" s="37"/>
      <c r="EW43" s="71"/>
      <c r="EX43" s="71"/>
      <c r="EY43" s="71"/>
      <c r="EZ43" s="71"/>
      <c r="FC43" s="5"/>
      <c r="FD43" s="5"/>
      <c r="FE43" s="5"/>
      <c r="FF43" s="5"/>
      <c r="FG43" s="5"/>
      <c r="FH43" s="5"/>
      <c r="FI43" s="5"/>
    </row>
    <row r="44" spans="1:165" s="3" customFormat="1" ht="20.25" customHeight="1" x14ac:dyDescent="0.15">
      <c r="A44" s="7"/>
      <c r="B44" s="180"/>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2"/>
      <c r="EU44" s="37"/>
      <c r="EW44" s="71"/>
      <c r="EX44" s="71"/>
      <c r="EY44" s="71"/>
      <c r="EZ44" s="71"/>
      <c r="FC44" s="5"/>
      <c r="FD44" s="5"/>
      <c r="FE44" s="5"/>
      <c r="FF44" s="5"/>
      <c r="FG44" s="5"/>
      <c r="FH44" s="5"/>
      <c r="FI44" s="5"/>
    </row>
    <row r="45" spans="1:165" s="3" customFormat="1" ht="20.25" customHeight="1" x14ac:dyDescent="0.15">
      <c r="A45" s="7"/>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2"/>
      <c r="EU45" s="37"/>
      <c r="EW45" s="71"/>
      <c r="EX45" s="71"/>
      <c r="EY45" s="71"/>
      <c r="EZ45" s="71"/>
      <c r="FC45" s="5"/>
      <c r="FD45" s="5"/>
      <c r="FE45" s="5"/>
      <c r="FF45" s="5"/>
      <c r="FG45" s="5"/>
      <c r="FH45" s="5"/>
      <c r="FI45" s="5"/>
    </row>
    <row r="46" spans="1:165" s="3" customFormat="1" ht="20.25" customHeight="1" x14ac:dyDescent="0.15">
      <c r="A46" s="7"/>
      <c r="B46" s="180"/>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2"/>
      <c r="EU46" s="37"/>
      <c r="EW46" s="71"/>
      <c r="EX46" s="71"/>
      <c r="EY46" s="71"/>
      <c r="EZ46" s="71"/>
      <c r="FC46" s="5"/>
      <c r="FD46" s="5"/>
      <c r="FE46" s="5"/>
      <c r="FF46" s="5"/>
      <c r="FG46" s="5"/>
      <c r="FH46" s="5"/>
      <c r="FI46" s="5"/>
    </row>
    <row r="47" spans="1:165" s="3" customFormat="1" ht="20.25" customHeight="1" x14ac:dyDescent="0.15">
      <c r="A47" s="7"/>
      <c r="B47" s="180"/>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2"/>
      <c r="EU47" s="37"/>
      <c r="EW47" s="71"/>
      <c r="EX47" s="71"/>
      <c r="EY47" s="71"/>
      <c r="EZ47" s="71"/>
      <c r="FC47" s="5"/>
      <c r="FD47" s="5"/>
      <c r="FE47" s="5"/>
      <c r="FF47" s="5"/>
      <c r="FG47" s="5"/>
      <c r="FH47" s="5"/>
      <c r="FI47" s="5"/>
    </row>
    <row r="48" spans="1:165" s="3" customFormat="1" ht="20.25" customHeight="1" x14ac:dyDescent="0.15">
      <c r="A48" s="7"/>
      <c r="B48" s="180"/>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2"/>
      <c r="EU48" s="37"/>
      <c r="EW48" s="71"/>
      <c r="EX48" s="71"/>
      <c r="EY48" s="71"/>
      <c r="EZ48" s="71"/>
      <c r="FC48" s="5"/>
      <c r="FD48" s="5"/>
      <c r="FE48" s="5"/>
      <c r="FF48" s="5"/>
      <c r="FG48" s="5"/>
      <c r="FH48" s="5"/>
      <c r="FI48" s="5"/>
    </row>
    <row r="49" spans="1:156" s="3" customFormat="1" ht="20.25" customHeight="1" x14ac:dyDescent="0.15">
      <c r="A49" s="7"/>
      <c r="B49" s="180"/>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2"/>
      <c r="EU49" s="37"/>
      <c r="EW49" s="71"/>
      <c r="EX49" s="71"/>
      <c r="EY49" s="71"/>
      <c r="EZ49" s="71"/>
    </row>
    <row r="50" spans="1:156" s="3" customFormat="1" ht="20.25" customHeight="1" x14ac:dyDescent="0.15">
      <c r="A50" s="7"/>
      <c r="B50" s="180"/>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2"/>
      <c r="EU50" s="37"/>
      <c r="EW50" s="71"/>
      <c r="EX50" s="71"/>
      <c r="EY50" s="71"/>
      <c r="EZ50" s="71"/>
    </row>
    <row r="51" spans="1:156" s="3" customFormat="1" ht="20.25" customHeight="1" x14ac:dyDescent="0.15">
      <c r="A51" s="7"/>
      <c r="B51" s="180"/>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2"/>
      <c r="EU51" s="37"/>
      <c r="EW51" s="71"/>
      <c r="EX51" s="71"/>
      <c r="EY51" s="71"/>
      <c r="EZ51" s="71"/>
    </row>
    <row r="52" spans="1:156" s="3" customFormat="1" ht="20.25" customHeight="1" thickBot="1" x14ac:dyDescent="0.2">
      <c r="A52" s="7"/>
      <c r="B52" s="183"/>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5"/>
      <c r="EU52" s="37"/>
      <c r="EW52" s="71"/>
      <c r="EX52" s="71"/>
      <c r="EY52" s="71"/>
      <c r="EZ52" s="71"/>
    </row>
    <row r="53" spans="1:156" s="37" customFormat="1" ht="20.25" customHeight="1" x14ac:dyDescent="0.15">
      <c r="A53" s="35"/>
      <c r="B53" s="36"/>
      <c r="C53" s="36"/>
      <c r="D53" s="36"/>
      <c r="E53" s="36"/>
      <c r="F53" s="36"/>
      <c r="G53" s="36"/>
      <c r="H53" s="36"/>
      <c r="I53" s="36"/>
      <c r="J53" s="36"/>
      <c r="K53" s="36"/>
      <c r="L53" s="36"/>
      <c r="M53" s="36"/>
      <c r="N53" s="36"/>
      <c r="ET53" s="35"/>
      <c r="EW53" s="71"/>
      <c r="EX53" s="71"/>
      <c r="EY53" s="71"/>
      <c r="EZ53" s="71"/>
    </row>
    <row r="54" spans="1:156" x14ac:dyDescent="0.15">
      <c r="EW54" s="71"/>
      <c r="EX54" s="71"/>
      <c r="EY54" s="71"/>
      <c r="EZ54" s="71"/>
    </row>
    <row r="55" spans="1:156" x14ac:dyDescent="0.15">
      <c r="EW55" s="71"/>
      <c r="EX55" s="71"/>
      <c r="EY55" s="71"/>
      <c r="EZ55" s="71"/>
    </row>
    <row r="56" spans="1:156" x14ac:dyDescent="0.15">
      <c r="EW56" s="71"/>
      <c r="EX56" s="71"/>
      <c r="EY56" s="71"/>
      <c r="EZ56" s="71"/>
    </row>
    <row r="57" spans="1:156" x14ac:dyDescent="0.15">
      <c r="EW57" s="71"/>
      <c r="EX57" s="71"/>
      <c r="EY57" s="71"/>
      <c r="EZ57" s="71"/>
    </row>
    <row r="58" spans="1:156" x14ac:dyDescent="0.15">
      <c r="EW58" s="71"/>
      <c r="EX58" s="71"/>
      <c r="EY58" s="71"/>
      <c r="EZ58" s="71"/>
    </row>
    <row r="59" spans="1:156" x14ac:dyDescent="0.15">
      <c r="EW59" s="71"/>
      <c r="EX59" s="71"/>
      <c r="EY59" s="71"/>
      <c r="EZ59" s="71"/>
    </row>
    <row r="60" spans="1:156" x14ac:dyDescent="0.15">
      <c r="EW60" s="71"/>
      <c r="EX60" s="71"/>
      <c r="EY60" s="71"/>
      <c r="EZ60" s="71"/>
    </row>
    <row r="61" spans="1:156" x14ac:dyDescent="0.15">
      <c r="EW61" s="71"/>
      <c r="EX61" s="71"/>
      <c r="EY61" s="71"/>
      <c r="EZ61" s="71"/>
    </row>
    <row r="62" spans="1:156" x14ac:dyDescent="0.15">
      <c r="EW62" s="71"/>
      <c r="EX62" s="71"/>
      <c r="EY62" s="71"/>
      <c r="EZ62" s="71"/>
    </row>
    <row r="63" spans="1:156" x14ac:dyDescent="0.15">
      <c r="EW63" s="71"/>
      <c r="EX63" s="71"/>
      <c r="EY63" s="71"/>
      <c r="EZ63" s="71"/>
    </row>
    <row r="64" spans="1:156" x14ac:dyDescent="0.15">
      <c r="EW64" s="71"/>
      <c r="EX64" s="71"/>
      <c r="EY64" s="71"/>
      <c r="EZ64" s="71"/>
    </row>
    <row r="1048576" spans="102:103" x14ac:dyDescent="0.15">
      <c r="CX1048576" s="175"/>
      <c r="CY1048576" s="176"/>
    </row>
  </sheetData>
  <sheetProtection selectLockedCells="1"/>
  <mergeCells count="376">
    <mergeCell ref="B2:CA4"/>
    <mergeCell ref="B19:C19"/>
    <mergeCell ref="AD19:AJ19"/>
    <mergeCell ref="R19:W19"/>
    <mergeCell ref="BK19:BR19"/>
    <mergeCell ref="CI7:CT7"/>
    <mergeCell ref="AD20:AI20"/>
    <mergeCell ref="A1:FI1"/>
    <mergeCell ref="BY5:CH5"/>
    <mergeCell ref="B6:L6"/>
    <mergeCell ref="M6:AT6"/>
    <mergeCell ref="AW6:BC6"/>
    <mergeCell ref="BD6:BV6"/>
    <mergeCell ref="BY6:CH6"/>
    <mergeCell ref="CI5:CT5"/>
    <mergeCell ref="CI6:CT6"/>
    <mergeCell ref="B7:L7"/>
    <mergeCell ref="M7:AT7"/>
    <mergeCell ref="BY7:CH7"/>
    <mergeCell ref="B8:L8"/>
    <mergeCell ref="BY8:CT14"/>
    <mergeCell ref="B9:L9"/>
    <mergeCell ref="M9:AT9"/>
    <mergeCell ref="B10:L10"/>
    <mergeCell ref="M10:AT10"/>
    <mergeCell ref="B11:L11"/>
    <mergeCell ref="M11:AT11"/>
    <mergeCell ref="B12:L12"/>
    <mergeCell ref="M12:AT12"/>
    <mergeCell ref="AW12:BC12"/>
    <mergeCell ref="B15:AT15"/>
    <mergeCell ref="CZ18:DD18"/>
    <mergeCell ref="DF18:DI18"/>
    <mergeCell ref="BX16:ET16"/>
    <mergeCell ref="BD12:BV12"/>
    <mergeCell ref="B13:L13"/>
    <mergeCell ref="M13:AT13"/>
    <mergeCell ref="CX18:CY18"/>
    <mergeCell ref="AW13:BC13"/>
    <mergeCell ref="BD13:BV13"/>
    <mergeCell ref="B14:L14"/>
    <mergeCell ref="M14:AT14"/>
    <mergeCell ref="AW14:BV14"/>
    <mergeCell ref="D19:Q19"/>
    <mergeCell ref="X19:AC19"/>
    <mergeCell ref="CX19:CY19"/>
    <mergeCell ref="CZ19:DD19"/>
    <mergeCell ref="DF19:DI19"/>
    <mergeCell ref="BS18:BW18"/>
    <mergeCell ref="BX18:CH18"/>
    <mergeCell ref="CJ18:CK18"/>
    <mergeCell ref="CL18:CP18"/>
    <mergeCell ref="CQ18:CU18"/>
    <mergeCell ref="D18:Q18"/>
    <mergeCell ref="R18:W18"/>
    <mergeCell ref="X18:AC18"/>
    <mergeCell ref="AD18:AJ18"/>
    <mergeCell ref="AK18:BJ18"/>
    <mergeCell ref="BK18:BR18"/>
    <mergeCell ref="AK19:BJ19"/>
    <mergeCell ref="CI19:CW19"/>
    <mergeCell ref="DF21:DI21"/>
    <mergeCell ref="CZ20:DD20"/>
    <mergeCell ref="DF20:DI20"/>
    <mergeCell ref="B21:C21"/>
    <mergeCell ref="D21:Q21"/>
    <mergeCell ref="X21:AC21"/>
    <mergeCell ref="AD21:AI21"/>
    <mergeCell ref="AK21:BJ21"/>
    <mergeCell ref="BK21:BR21"/>
    <mergeCell ref="BS21:BW21"/>
    <mergeCell ref="BX21:CH21"/>
    <mergeCell ref="BS20:BW20"/>
    <mergeCell ref="BX20:CH20"/>
    <mergeCell ref="CJ20:CK20"/>
    <mergeCell ref="CL20:CP20"/>
    <mergeCell ref="CQ20:CU20"/>
    <mergeCell ref="CX20:CY20"/>
    <mergeCell ref="B20:C20"/>
    <mergeCell ref="D20:Q20"/>
    <mergeCell ref="X20:AC20"/>
    <mergeCell ref="AK20:BJ20"/>
    <mergeCell ref="BK20:BR20"/>
    <mergeCell ref="X22:AC22"/>
    <mergeCell ref="AD22:AI22"/>
    <mergeCell ref="AK22:BJ22"/>
    <mergeCell ref="BK22:BR22"/>
    <mergeCell ref="CJ21:CK21"/>
    <mergeCell ref="CL21:CP21"/>
    <mergeCell ref="CQ21:CU21"/>
    <mergeCell ref="CX21:CY21"/>
    <mergeCell ref="CZ21:DD21"/>
    <mergeCell ref="CJ23:CK23"/>
    <mergeCell ref="CL23:CP23"/>
    <mergeCell ref="CQ23:CU23"/>
    <mergeCell ref="CX23:CY23"/>
    <mergeCell ref="CZ23:DD23"/>
    <mergeCell ref="DF23:DI23"/>
    <mergeCell ref="CZ22:DD22"/>
    <mergeCell ref="DF22:DI22"/>
    <mergeCell ref="B23:C23"/>
    <mergeCell ref="D23:Q23"/>
    <mergeCell ref="X23:AC23"/>
    <mergeCell ref="AD23:AI23"/>
    <mergeCell ref="AK23:BJ23"/>
    <mergeCell ref="BK23:BR23"/>
    <mergeCell ref="BS23:BW23"/>
    <mergeCell ref="BX23:CH23"/>
    <mergeCell ref="BS22:BW22"/>
    <mergeCell ref="BX22:CH22"/>
    <mergeCell ref="CJ22:CK22"/>
    <mergeCell ref="CL22:CP22"/>
    <mergeCell ref="CQ22:CU22"/>
    <mergeCell ref="CX22:CY22"/>
    <mergeCell ref="B22:C22"/>
    <mergeCell ref="D22:Q22"/>
    <mergeCell ref="DF25:DI25"/>
    <mergeCell ref="CZ24:DD24"/>
    <mergeCell ref="DF24:DI24"/>
    <mergeCell ref="B25:C25"/>
    <mergeCell ref="D25:Q25"/>
    <mergeCell ref="X25:AC25"/>
    <mergeCell ref="AD25:AI25"/>
    <mergeCell ref="AK25:BJ25"/>
    <mergeCell ref="BK25:BR25"/>
    <mergeCell ref="BS25:BW25"/>
    <mergeCell ref="BX25:CH25"/>
    <mergeCell ref="BS24:BW24"/>
    <mergeCell ref="BX24:CH24"/>
    <mergeCell ref="CJ24:CK24"/>
    <mergeCell ref="CL24:CP24"/>
    <mergeCell ref="CQ24:CU24"/>
    <mergeCell ref="CX24:CY24"/>
    <mergeCell ref="B24:C24"/>
    <mergeCell ref="D24:Q24"/>
    <mergeCell ref="X24:AC24"/>
    <mergeCell ref="AD24:AI24"/>
    <mergeCell ref="AK24:BJ24"/>
    <mergeCell ref="BK24:BR24"/>
    <mergeCell ref="X26:AC26"/>
    <mergeCell ref="AD26:AI26"/>
    <mergeCell ref="AK26:BJ26"/>
    <mergeCell ref="BK26:BR26"/>
    <mergeCell ref="CJ25:CK25"/>
    <mergeCell ref="CL25:CP25"/>
    <mergeCell ref="CQ25:CU25"/>
    <mergeCell ref="CX25:CY25"/>
    <mergeCell ref="CZ25:DD25"/>
    <mergeCell ref="CJ27:CK27"/>
    <mergeCell ref="CL27:CP27"/>
    <mergeCell ref="CQ27:CU27"/>
    <mergeCell ref="CX27:CY27"/>
    <mergeCell ref="CZ27:DD27"/>
    <mergeCell ref="DF27:DI27"/>
    <mergeCell ref="CZ26:DD26"/>
    <mergeCell ref="DF26:DI26"/>
    <mergeCell ref="B27:C27"/>
    <mergeCell ref="D27:Q27"/>
    <mergeCell ref="X27:AC27"/>
    <mergeCell ref="AD27:AI27"/>
    <mergeCell ref="AK27:BJ27"/>
    <mergeCell ref="BK27:BR27"/>
    <mergeCell ref="BS27:BW27"/>
    <mergeCell ref="BX27:CH27"/>
    <mergeCell ref="BS26:BW26"/>
    <mergeCell ref="BX26:CH26"/>
    <mergeCell ref="CJ26:CK26"/>
    <mergeCell ref="CL26:CP26"/>
    <mergeCell ref="CQ26:CU26"/>
    <mergeCell ref="CX26:CY26"/>
    <mergeCell ref="B26:C26"/>
    <mergeCell ref="D26:Q26"/>
    <mergeCell ref="DF29:DI29"/>
    <mergeCell ref="CZ28:DD28"/>
    <mergeCell ref="DF28:DI28"/>
    <mergeCell ref="B29:C29"/>
    <mergeCell ref="D29:Q29"/>
    <mergeCell ref="X29:AC29"/>
    <mergeCell ref="AD29:AI29"/>
    <mergeCell ref="AK29:BJ29"/>
    <mergeCell ref="BK29:BR29"/>
    <mergeCell ref="BS29:BW29"/>
    <mergeCell ref="BX29:CH29"/>
    <mergeCell ref="BS28:BW28"/>
    <mergeCell ref="BX28:CH28"/>
    <mergeCell ref="CJ28:CK28"/>
    <mergeCell ref="CL28:CP28"/>
    <mergeCell ref="CQ28:CU28"/>
    <mergeCell ref="CX28:CY28"/>
    <mergeCell ref="B28:C28"/>
    <mergeCell ref="D28:Q28"/>
    <mergeCell ref="X28:AC28"/>
    <mergeCell ref="AD28:AI28"/>
    <mergeCell ref="AK28:BJ28"/>
    <mergeCell ref="BK28:BR28"/>
    <mergeCell ref="X30:AC30"/>
    <mergeCell ref="AD30:AI30"/>
    <mergeCell ref="AK30:BJ30"/>
    <mergeCell ref="BK30:BR30"/>
    <mergeCell ref="CJ29:CK29"/>
    <mergeCell ref="CL29:CP29"/>
    <mergeCell ref="CQ29:CU29"/>
    <mergeCell ref="CX29:CY29"/>
    <mergeCell ref="CZ29:DD29"/>
    <mergeCell ref="CJ31:CK31"/>
    <mergeCell ref="CL31:CP31"/>
    <mergeCell ref="CQ31:CU31"/>
    <mergeCell ref="CX31:CY31"/>
    <mergeCell ref="CZ31:DD31"/>
    <mergeCell ref="DF31:DI31"/>
    <mergeCell ref="CZ30:DD30"/>
    <mergeCell ref="DF30:DI30"/>
    <mergeCell ref="B31:C31"/>
    <mergeCell ref="D31:Q31"/>
    <mergeCell ref="X31:AC31"/>
    <mergeCell ref="AD31:AI31"/>
    <mergeCell ref="AK31:BJ31"/>
    <mergeCell ref="BK31:BR31"/>
    <mergeCell ref="BS31:BW31"/>
    <mergeCell ref="BX31:CH31"/>
    <mergeCell ref="BS30:BW30"/>
    <mergeCell ref="BX30:CH30"/>
    <mergeCell ref="CJ30:CK30"/>
    <mergeCell ref="CL30:CP30"/>
    <mergeCell ref="CQ30:CU30"/>
    <mergeCell ref="CX30:CY30"/>
    <mergeCell ref="B30:C30"/>
    <mergeCell ref="D30:Q30"/>
    <mergeCell ref="CZ32:DD32"/>
    <mergeCell ref="DF32:DI32"/>
    <mergeCell ref="B33:C33"/>
    <mergeCell ref="D33:Q33"/>
    <mergeCell ref="X33:AC33"/>
    <mergeCell ref="AD33:AI33"/>
    <mergeCell ref="AK33:BJ33"/>
    <mergeCell ref="BK33:BR33"/>
    <mergeCell ref="BS33:BW33"/>
    <mergeCell ref="BX33:CH33"/>
    <mergeCell ref="BS32:BW32"/>
    <mergeCell ref="BX32:CH32"/>
    <mergeCell ref="CJ32:CK32"/>
    <mergeCell ref="CL32:CP32"/>
    <mergeCell ref="CQ32:CU32"/>
    <mergeCell ref="CX32:CY32"/>
    <mergeCell ref="B32:C32"/>
    <mergeCell ref="D32:Q32"/>
    <mergeCell ref="X32:AC32"/>
    <mergeCell ref="AD32:AI32"/>
    <mergeCell ref="AK32:BJ32"/>
    <mergeCell ref="BK32:BR32"/>
    <mergeCell ref="AD34:AI34"/>
    <mergeCell ref="AK34:BJ34"/>
    <mergeCell ref="BK34:BR34"/>
    <mergeCell ref="CJ33:CK33"/>
    <mergeCell ref="CL33:CP33"/>
    <mergeCell ref="CQ33:CU33"/>
    <mergeCell ref="CX33:CY33"/>
    <mergeCell ref="CZ33:DD33"/>
    <mergeCell ref="DF33:DI33"/>
    <mergeCell ref="CL35:CP35"/>
    <mergeCell ref="CQ35:CU35"/>
    <mergeCell ref="CX35:CY35"/>
    <mergeCell ref="CZ35:DD35"/>
    <mergeCell ref="DF35:DI35"/>
    <mergeCell ref="CZ34:DD34"/>
    <mergeCell ref="DF34:DI34"/>
    <mergeCell ref="B35:C35"/>
    <mergeCell ref="D35:Q35"/>
    <mergeCell ref="X35:AC35"/>
    <mergeCell ref="AD35:AI35"/>
    <mergeCell ref="AK35:BJ35"/>
    <mergeCell ref="BK35:BR35"/>
    <mergeCell ref="BS35:BW35"/>
    <mergeCell ref="BX35:CH35"/>
    <mergeCell ref="BS34:BW34"/>
    <mergeCell ref="BX34:CH34"/>
    <mergeCell ref="CJ34:CK34"/>
    <mergeCell ref="CL34:CP34"/>
    <mergeCell ref="CQ34:CU34"/>
    <mergeCell ref="CX34:CY34"/>
    <mergeCell ref="B34:C34"/>
    <mergeCell ref="D34:Q34"/>
    <mergeCell ref="X34:AC34"/>
    <mergeCell ref="BS36:BW36"/>
    <mergeCell ref="BX36:CH36"/>
    <mergeCell ref="B36:C36"/>
    <mergeCell ref="D36:Q36"/>
    <mergeCell ref="X36:AC36"/>
    <mergeCell ref="AD36:AI36"/>
    <mergeCell ref="AK36:BJ36"/>
    <mergeCell ref="BK36:BR36"/>
    <mergeCell ref="CJ35:CK35"/>
    <mergeCell ref="CJ37:CK37"/>
    <mergeCell ref="CL37:CP37"/>
    <mergeCell ref="CQ37:CU37"/>
    <mergeCell ref="CX37:CY37"/>
    <mergeCell ref="CZ37:DD37"/>
    <mergeCell ref="DF37:DI37"/>
    <mergeCell ref="CZ36:DD36"/>
    <mergeCell ref="DF36:DI36"/>
    <mergeCell ref="CJ36:CK36"/>
    <mergeCell ref="CL36:CP36"/>
    <mergeCell ref="CQ36:CU36"/>
    <mergeCell ref="CX36:CY36"/>
    <mergeCell ref="CQ39:CU39"/>
    <mergeCell ref="CX39:CY39"/>
    <mergeCell ref="CZ39:DD39"/>
    <mergeCell ref="DF39:DI39"/>
    <mergeCell ref="CZ38:DD38"/>
    <mergeCell ref="DF38:DI38"/>
    <mergeCell ref="B39:C39"/>
    <mergeCell ref="D39:Q39"/>
    <mergeCell ref="X39:AC39"/>
    <mergeCell ref="AD39:AI39"/>
    <mergeCell ref="AK39:BJ39"/>
    <mergeCell ref="BK39:BR39"/>
    <mergeCell ref="BS39:BW39"/>
    <mergeCell ref="BX39:CH39"/>
    <mergeCell ref="BS38:BW38"/>
    <mergeCell ref="BX38:CH38"/>
    <mergeCell ref="CJ38:CK38"/>
    <mergeCell ref="CL38:CP38"/>
    <mergeCell ref="CQ38:CU38"/>
    <mergeCell ref="CX38:CY38"/>
    <mergeCell ref="B38:C38"/>
    <mergeCell ref="D38:Q38"/>
    <mergeCell ref="X38:AC38"/>
    <mergeCell ref="AD38:AI38"/>
    <mergeCell ref="CX1048576:CY1048576"/>
    <mergeCell ref="R20:W20"/>
    <mergeCell ref="R21:W21"/>
    <mergeCell ref="R22:W22"/>
    <mergeCell ref="R23:W23"/>
    <mergeCell ref="R24:W24"/>
    <mergeCell ref="R25:W25"/>
    <mergeCell ref="R26:W26"/>
    <mergeCell ref="R27:W27"/>
    <mergeCell ref="R28:W28"/>
    <mergeCell ref="B47:ET47"/>
    <mergeCell ref="B48:ET48"/>
    <mergeCell ref="B49:ET49"/>
    <mergeCell ref="B50:ET50"/>
    <mergeCell ref="B51:ET51"/>
    <mergeCell ref="B52:ET52"/>
    <mergeCell ref="B41:ET41"/>
    <mergeCell ref="B42:ET42"/>
    <mergeCell ref="B43:ET43"/>
    <mergeCell ref="B44:ET44"/>
    <mergeCell ref="B45:ET45"/>
    <mergeCell ref="B46:ET46"/>
    <mergeCell ref="CJ39:CK39"/>
    <mergeCell ref="CL39:CP39"/>
    <mergeCell ref="B5:AT5"/>
    <mergeCell ref="AW7:BV10"/>
    <mergeCell ref="BS19:CH19"/>
    <mergeCell ref="R35:W35"/>
    <mergeCell ref="R36:W36"/>
    <mergeCell ref="R37:W37"/>
    <mergeCell ref="R38:W38"/>
    <mergeCell ref="R39:W39"/>
    <mergeCell ref="R29:W29"/>
    <mergeCell ref="R30:W30"/>
    <mergeCell ref="R31:W31"/>
    <mergeCell ref="R32:W32"/>
    <mergeCell ref="R33:W33"/>
    <mergeCell ref="R34:W34"/>
    <mergeCell ref="AK38:BJ38"/>
    <mergeCell ref="BK38:BR38"/>
    <mergeCell ref="B37:C37"/>
    <mergeCell ref="D37:Q37"/>
    <mergeCell ref="X37:AC37"/>
    <mergeCell ref="AD37:AI37"/>
    <mergeCell ref="AK37:BJ37"/>
    <mergeCell ref="BK37:BR37"/>
    <mergeCell ref="BS37:BW37"/>
    <mergeCell ref="BX37:CH37"/>
  </mergeCells>
  <phoneticPr fontId="2"/>
  <conditionalFormatting sqref="DD11:DE11">
    <cfRule type="expression" dxfId="0" priority="1" stopIfTrue="1">
      <formula>#REF!="オリジナル文章"</formula>
    </cfRule>
  </conditionalFormatting>
  <dataValidations count="8">
    <dataValidation type="list" allowBlank="1" showInputMessage="1" showErrorMessage="1" sqref="BD13" xr:uid="{62EB7F4A-72F5-449B-ABE5-2A9D784D8E6C}">
      <formula1>"指定なし,午前中,14時-16時,16時-18時,18時-20時,19時-21時,不在時宅配BOX"</formula1>
    </dataValidation>
    <dataValidation type="list" allowBlank="1" showInputMessage="1" showErrorMessage="1" sqref="BD6:BV6" xr:uid="{40F97C24-1B05-496D-A805-B43D0A164F0B}">
      <formula1>"NP後払い,銀行振込（前払い）,代金引換,クレジットカード決済"</formula1>
    </dataValidation>
    <dataValidation showDropDown="1" showInputMessage="1" showErrorMessage="1" sqref="CQ20:CQ39 CL20:CL39" xr:uid="{57C9A685-9ED2-40E8-8CFF-2B3285C25F23}"/>
    <dataValidation type="list" allowBlank="1" showInputMessage="1" showErrorMessage="1" sqref="AD20:AI39" xr:uid="{CC7C1164-D3AC-4F8A-A9FD-4F26E5748294}">
      <formula1>INDIRECT("都道府県")</formula1>
    </dataValidation>
    <dataValidation imeMode="halfAlpha" allowBlank="1" showInputMessage="1" showErrorMessage="1" sqref="X20:X39 DF20:DF39 H16:AT16" xr:uid="{21A97E79-024B-4F0A-9F57-A1DC7369AF3D}"/>
    <dataValidation type="list" allowBlank="1" showInputMessage="1" showErrorMessage="1" sqref="CJ20:CK39 CV20:CV39" xr:uid="{E5CF86C3-8D22-44ED-ADFC-0769B2B034EE}">
      <formula1>"必要,不要"</formula1>
    </dataValidation>
    <dataValidation type="list" allowBlank="1" showInputMessage="1" showErrorMessage="1" sqref="CI20:CI39" xr:uid="{A93D66AA-D540-43CA-86F7-F6ECCA5C4F3A}">
      <formula1>"不要,簡易包装,完全包装"</formula1>
    </dataValidation>
    <dataValidation type="list" allowBlank="1" showInputMessage="1" showErrorMessage="1" sqref="CW20:CW39" xr:uid="{16C9B974-40DF-472C-9C78-771C930483FC}">
      <formula1>"ありがとうございました,いつもありがとうございます,大変お世話になりました,日ごろの感謝の気持ちです,心を込めて,おかげさまで元気にしております,おかげさまで元気になりました,いつまでもお元気でいらしてください,私のお気に入りです どうぞお召し上がりください,お会いできる日を楽しみにしています,爽やかな味と香りをお楽しみください,ますますの御健勝をお祈りいたします,夏のご挨拶,お身体を大切にお過ごしください"</formula1>
    </dataValidation>
  </dataValidations>
  <printOptions horizontalCentered="1" verticalCentered="1"/>
  <pageMargins left="0.23622047244094491" right="0.22" top="0.15748031496062992" bottom="0.15748031496062992" header="0.31496062992125984" footer="0.31496062992125984"/>
  <pageSetup paperSize="9" scale="49" orientation="landscape" horizontalDpi="4294967294" verticalDpi="4294967294" r:id="rId1"/>
  <headerFooter alignWithMargins="0"/>
  <rowBreaks count="1" manualBreakCount="1">
    <brk id="53" max="16383" man="1"/>
  </rowBreaks>
  <colBreaks count="1" manualBreakCount="1">
    <brk id="15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295"/>
  <sheetViews>
    <sheetView tabSelected="1" topLeftCell="A88" zoomScaleNormal="100" zoomScalePageLayoutView="70" workbookViewId="0">
      <selection activeCell="D119" sqref="D119"/>
    </sheetView>
  </sheetViews>
  <sheetFormatPr defaultColWidth="8.875" defaultRowHeight="17.25" x14ac:dyDescent="0.15"/>
  <cols>
    <col min="1" max="1" width="39" style="103" customWidth="1"/>
    <col min="2" max="2" width="14.25" style="1" customWidth="1"/>
    <col min="3" max="3" width="70" style="1" bestFit="1" customWidth="1"/>
    <col min="4" max="4" width="20.625" style="74" customWidth="1"/>
    <col min="5" max="5" width="17.375" style="1" hidden="1" customWidth="1"/>
    <col min="6" max="16384" width="8.875" style="77"/>
  </cols>
  <sheetData>
    <row r="1" spans="1:55" s="76" customFormat="1" ht="59.25" customHeight="1" thickBot="1" x14ac:dyDescent="0.2">
      <c r="A1" s="370" t="s">
        <v>1407</v>
      </c>
      <c r="B1" s="371"/>
      <c r="C1" s="371"/>
      <c r="D1" s="371"/>
      <c r="E1" s="2"/>
    </row>
    <row r="2" spans="1:55" ht="38.1" customHeight="1" thickBot="1" x14ac:dyDescent="0.2">
      <c r="A2" s="78" t="s">
        <v>953</v>
      </c>
      <c r="B2" s="79" t="s">
        <v>951</v>
      </c>
      <c r="C2" s="79" t="s">
        <v>76</v>
      </c>
      <c r="D2" s="80" t="s">
        <v>1404</v>
      </c>
      <c r="E2" s="75" t="s">
        <v>901</v>
      </c>
      <c r="F2" s="76"/>
    </row>
    <row r="3" spans="1:55" s="116" customFormat="1" ht="14.25" x14ac:dyDescent="0.15">
      <c r="A3" s="354" t="s">
        <v>1381</v>
      </c>
      <c r="B3" s="139">
        <v>11028</v>
      </c>
      <c r="C3" s="140" t="s">
        <v>1089</v>
      </c>
      <c r="D3" s="141">
        <v>1217</v>
      </c>
      <c r="E3" s="115">
        <v>1</v>
      </c>
      <c r="F3" s="348" t="s">
        <v>1068</v>
      </c>
      <c r="G3" s="349"/>
      <c r="H3" s="349"/>
      <c r="I3" s="349"/>
      <c r="J3" s="349"/>
      <c r="K3" s="349"/>
    </row>
    <row r="4" spans="1:55" s="116" customFormat="1" ht="14.25" x14ac:dyDescent="0.15">
      <c r="A4" s="355"/>
      <c r="B4" s="117" t="s">
        <v>937</v>
      </c>
      <c r="C4" s="118" t="s">
        <v>1090</v>
      </c>
      <c r="D4" s="119">
        <v>2358</v>
      </c>
      <c r="E4" s="115">
        <v>1</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row>
    <row r="5" spans="1:55" s="116" customFormat="1" ht="14.25" x14ac:dyDescent="0.15">
      <c r="A5" s="355"/>
      <c r="B5" s="117" t="s">
        <v>936</v>
      </c>
      <c r="C5" s="118" t="s">
        <v>1091</v>
      </c>
      <c r="D5" s="119">
        <v>3537</v>
      </c>
      <c r="E5" s="115">
        <v>1</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row>
    <row r="6" spans="1:55" s="116" customFormat="1" ht="14.25" x14ac:dyDescent="0.15">
      <c r="A6" s="355"/>
      <c r="B6" s="117" t="s">
        <v>935</v>
      </c>
      <c r="C6" s="118" t="s">
        <v>1092</v>
      </c>
      <c r="D6" s="119">
        <v>4716</v>
      </c>
      <c r="E6" s="115">
        <v>0</v>
      </c>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row>
    <row r="7" spans="1:55" s="116" customFormat="1" ht="14.25" x14ac:dyDescent="0.15">
      <c r="A7" s="355"/>
      <c r="B7" s="117" t="s">
        <v>934</v>
      </c>
      <c r="C7" s="118" t="s">
        <v>1093</v>
      </c>
      <c r="D7" s="119">
        <v>5895</v>
      </c>
      <c r="E7" s="115">
        <v>1</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row>
    <row r="8" spans="1:55" s="116" customFormat="1" ht="14.25" x14ac:dyDescent="0.15">
      <c r="A8" s="355"/>
      <c r="B8" s="117" t="s">
        <v>933</v>
      </c>
      <c r="C8" s="118" t="s">
        <v>1094</v>
      </c>
      <c r="D8" s="119">
        <v>6702</v>
      </c>
      <c r="E8" s="115">
        <v>1</v>
      </c>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row>
    <row r="9" spans="1:55" s="116" customFormat="1" ht="14.25" x14ac:dyDescent="0.15">
      <c r="A9" s="355"/>
      <c r="B9" s="117" t="s">
        <v>932</v>
      </c>
      <c r="C9" s="118" t="s">
        <v>1095</v>
      </c>
      <c r="D9" s="119">
        <v>7819</v>
      </c>
      <c r="E9" s="115">
        <v>0</v>
      </c>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row>
    <row r="10" spans="1:55" s="116" customFormat="1" ht="14.25" x14ac:dyDescent="0.15">
      <c r="A10" s="355"/>
      <c r="B10" s="117" t="s">
        <v>931</v>
      </c>
      <c r="C10" s="118" t="s">
        <v>1096</v>
      </c>
      <c r="D10" s="119">
        <v>8936</v>
      </c>
      <c r="E10" s="115">
        <v>0</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row>
    <row r="11" spans="1:55" s="116" customFormat="1" ht="14.25" x14ac:dyDescent="0.15">
      <c r="A11" s="355"/>
      <c r="B11" s="117" t="s">
        <v>939</v>
      </c>
      <c r="C11" s="118" t="s">
        <v>1097</v>
      </c>
      <c r="D11" s="119">
        <v>11170</v>
      </c>
      <c r="E11" s="115">
        <v>1</v>
      </c>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row>
    <row r="12" spans="1:55" s="116" customFormat="1" ht="14.25" x14ac:dyDescent="0.15">
      <c r="A12" s="355"/>
      <c r="B12" s="117" t="s">
        <v>938</v>
      </c>
      <c r="C12" s="118" t="s">
        <v>1098</v>
      </c>
      <c r="D12" s="119">
        <v>12660</v>
      </c>
      <c r="E12" s="115">
        <v>0</v>
      </c>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row>
    <row r="13" spans="1:55" s="116" customFormat="1" ht="14.25" x14ac:dyDescent="0.15">
      <c r="A13" s="355"/>
      <c r="B13" s="117">
        <v>10984</v>
      </c>
      <c r="C13" s="118" t="s">
        <v>1099</v>
      </c>
      <c r="D13" s="119">
        <v>2328</v>
      </c>
      <c r="E13" s="115">
        <v>0</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row>
    <row r="14" spans="1:55" s="116" customFormat="1" ht="14.25" x14ac:dyDescent="0.15">
      <c r="A14" s="355"/>
      <c r="B14" s="117" t="s">
        <v>944</v>
      </c>
      <c r="C14" s="118" t="s">
        <v>1100</v>
      </c>
      <c r="D14" s="119">
        <v>4514</v>
      </c>
      <c r="E14" s="115">
        <v>0</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row>
    <row r="15" spans="1:55" s="116" customFormat="1" ht="14.25" x14ac:dyDescent="0.15">
      <c r="A15" s="355"/>
      <c r="B15" s="117" t="s">
        <v>943</v>
      </c>
      <c r="C15" s="118" t="s">
        <v>1101</v>
      </c>
      <c r="D15" s="119">
        <v>6771</v>
      </c>
      <c r="E15" s="115">
        <v>0</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row>
    <row r="16" spans="1:55" s="116" customFormat="1" ht="14.25" x14ac:dyDescent="0.15">
      <c r="A16" s="355"/>
      <c r="B16" s="117" t="s">
        <v>942</v>
      </c>
      <c r="C16" s="118" t="s">
        <v>1102</v>
      </c>
      <c r="D16" s="119">
        <v>8552</v>
      </c>
      <c r="E16" s="115">
        <v>0</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row>
    <row r="17" spans="1:55" s="116" customFormat="1" ht="14.25" x14ac:dyDescent="0.15">
      <c r="A17" s="355"/>
      <c r="B17" s="117" t="s">
        <v>941</v>
      </c>
      <c r="C17" s="118" t="s">
        <v>1103</v>
      </c>
      <c r="D17" s="119">
        <v>10890</v>
      </c>
      <c r="E17" s="115">
        <v>0</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row>
    <row r="18" spans="1:55" s="116" customFormat="1" ht="14.25" x14ac:dyDescent="0.15">
      <c r="A18" s="355"/>
      <c r="B18" s="117" t="s">
        <v>940</v>
      </c>
      <c r="C18" s="118" t="s">
        <v>1104</v>
      </c>
      <c r="D18" s="119">
        <v>12114</v>
      </c>
      <c r="E18" s="115">
        <v>0</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row>
    <row r="19" spans="1:55" s="116" customFormat="1" ht="14.25" x14ac:dyDescent="0.15">
      <c r="A19" s="355"/>
      <c r="B19" s="117" t="s">
        <v>945</v>
      </c>
      <c r="C19" s="118" t="s">
        <v>1105</v>
      </c>
      <c r="D19" s="119">
        <v>22800</v>
      </c>
      <c r="E19" s="115">
        <v>0</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row>
    <row r="20" spans="1:55" s="116" customFormat="1" ht="26.25" customHeight="1" x14ac:dyDescent="0.15">
      <c r="A20" s="121" t="s">
        <v>952</v>
      </c>
      <c r="B20" s="117">
        <v>10717</v>
      </c>
      <c r="C20" s="118" t="s">
        <v>1106</v>
      </c>
      <c r="D20" s="119">
        <v>2430</v>
      </c>
      <c r="E20" s="115">
        <v>0</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row>
    <row r="21" spans="1:55" s="116" customFormat="1" ht="33.75" customHeight="1" x14ac:dyDescent="0.15">
      <c r="A21" s="121" t="s">
        <v>1382</v>
      </c>
      <c r="B21" s="117">
        <v>12056</v>
      </c>
      <c r="C21" s="118" t="s">
        <v>1107</v>
      </c>
      <c r="D21" s="119">
        <v>12652</v>
      </c>
      <c r="E21" s="115">
        <v>1</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row>
    <row r="22" spans="1:55" s="116" customFormat="1" ht="14.25" x14ac:dyDescent="0.15">
      <c r="A22" s="351" t="s">
        <v>1383</v>
      </c>
      <c r="B22" s="117">
        <v>11882</v>
      </c>
      <c r="C22" s="118" t="s">
        <v>1108</v>
      </c>
      <c r="D22" s="119">
        <v>6198</v>
      </c>
      <c r="E22" s="115">
        <v>0</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row>
    <row r="23" spans="1:55" s="116" customFormat="1" ht="14.25" x14ac:dyDescent="0.15">
      <c r="A23" s="353"/>
      <c r="B23" s="117">
        <v>11899</v>
      </c>
      <c r="C23" s="118" t="s">
        <v>1109</v>
      </c>
      <c r="D23" s="119">
        <v>11700</v>
      </c>
      <c r="E23" s="115">
        <v>0</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row>
    <row r="24" spans="1:55" s="116" customFormat="1" ht="14.25" x14ac:dyDescent="0.15">
      <c r="A24" s="356" t="s">
        <v>1384</v>
      </c>
      <c r="B24" s="117">
        <v>11189</v>
      </c>
      <c r="C24" s="118" t="s">
        <v>1110</v>
      </c>
      <c r="D24" s="119">
        <v>1090</v>
      </c>
      <c r="E24" s="115">
        <v>0</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row>
    <row r="25" spans="1:55" s="116" customFormat="1" ht="14.25" x14ac:dyDescent="0.15">
      <c r="A25" s="355"/>
      <c r="B25" s="117" t="s">
        <v>954</v>
      </c>
      <c r="C25" s="118" t="s">
        <v>1111</v>
      </c>
      <c r="D25" s="119">
        <v>6198</v>
      </c>
      <c r="E25" s="115">
        <v>0</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row>
    <row r="26" spans="1:55" s="116" customFormat="1" ht="14.25" x14ac:dyDescent="0.15">
      <c r="A26" s="357"/>
      <c r="B26" s="117" t="s">
        <v>955</v>
      </c>
      <c r="C26" s="118" t="s">
        <v>1112</v>
      </c>
      <c r="D26" s="119">
        <v>11700</v>
      </c>
      <c r="E26" s="115">
        <v>0</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row>
    <row r="27" spans="1:55" s="116" customFormat="1" ht="14.25" x14ac:dyDescent="0.15">
      <c r="A27" s="358" t="s">
        <v>1385</v>
      </c>
      <c r="B27" s="117">
        <v>11127</v>
      </c>
      <c r="C27" s="118" t="s">
        <v>1113</v>
      </c>
      <c r="D27" s="119">
        <v>1090</v>
      </c>
      <c r="E27" s="115">
        <v>0</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row>
    <row r="28" spans="1:55" s="116" customFormat="1" ht="14.25" x14ac:dyDescent="0.15">
      <c r="A28" s="352"/>
      <c r="B28" s="117" t="s">
        <v>956</v>
      </c>
      <c r="C28" s="118" t="s">
        <v>1114</v>
      </c>
      <c r="D28" s="119">
        <v>6198</v>
      </c>
      <c r="E28" s="115">
        <v>0</v>
      </c>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row>
    <row r="29" spans="1:55" s="116" customFormat="1" ht="14.25" x14ac:dyDescent="0.15">
      <c r="A29" s="352"/>
      <c r="B29" s="117" t="s">
        <v>957</v>
      </c>
      <c r="C29" s="118" t="s">
        <v>1115</v>
      </c>
      <c r="D29" s="119">
        <v>11700</v>
      </c>
      <c r="E29" s="115">
        <v>0</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s="116" customFormat="1" ht="14.25" x14ac:dyDescent="0.15">
      <c r="A30" s="352"/>
      <c r="B30" s="117">
        <v>11134</v>
      </c>
      <c r="C30" s="118" t="s">
        <v>1116</v>
      </c>
      <c r="D30" s="119">
        <v>615</v>
      </c>
      <c r="E30" s="115">
        <v>0</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row>
    <row r="31" spans="1:55" s="116" customFormat="1" ht="14.25" x14ac:dyDescent="0.15">
      <c r="A31" s="352"/>
      <c r="B31" s="117" t="s">
        <v>958</v>
      </c>
      <c r="C31" s="118" t="s">
        <v>1117</v>
      </c>
      <c r="D31" s="119">
        <v>3498</v>
      </c>
      <c r="E31" s="115">
        <v>0</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row>
    <row r="32" spans="1:55" s="116" customFormat="1" ht="14.25" x14ac:dyDescent="0.15">
      <c r="A32" s="352"/>
      <c r="B32" s="117" t="s">
        <v>959</v>
      </c>
      <c r="C32" s="118" t="s">
        <v>1118</v>
      </c>
      <c r="D32" s="119">
        <v>6600</v>
      </c>
      <c r="E32" s="115">
        <v>0</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row>
    <row r="33" spans="1:55" s="116" customFormat="1" ht="14.25" x14ac:dyDescent="0.15">
      <c r="A33" s="352"/>
      <c r="B33" s="117">
        <v>11202</v>
      </c>
      <c r="C33" s="118" t="s">
        <v>1119</v>
      </c>
      <c r="D33" s="119">
        <v>2896</v>
      </c>
      <c r="E33" s="115">
        <v>0</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row>
    <row r="34" spans="1:55" s="116" customFormat="1" ht="14.25" x14ac:dyDescent="0.15">
      <c r="A34" s="352"/>
      <c r="B34" s="117" t="s">
        <v>960</v>
      </c>
      <c r="C34" s="118" t="s">
        <v>1120</v>
      </c>
      <c r="D34" s="119">
        <v>15546</v>
      </c>
      <c r="E34" s="115">
        <v>0</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s="116" customFormat="1" ht="14.25" x14ac:dyDescent="0.15">
      <c r="A35" s="353"/>
      <c r="B35" s="117" t="s">
        <v>961</v>
      </c>
      <c r="C35" s="118" t="s">
        <v>1121</v>
      </c>
      <c r="D35" s="119">
        <v>8232</v>
      </c>
      <c r="E35" s="115">
        <v>0</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s="116" customFormat="1" ht="14.25" x14ac:dyDescent="0.15">
      <c r="A36" s="358" t="s">
        <v>1386</v>
      </c>
      <c r="B36" s="117">
        <v>11141</v>
      </c>
      <c r="C36" s="118" t="s">
        <v>1122</v>
      </c>
      <c r="D36" s="119">
        <v>1090</v>
      </c>
      <c r="E36" s="115">
        <v>1</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s="116" customFormat="1" ht="14.25" x14ac:dyDescent="0.15">
      <c r="A37" s="352"/>
      <c r="B37" s="117" t="s">
        <v>962</v>
      </c>
      <c r="C37" s="118" t="s">
        <v>1123</v>
      </c>
      <c r="D37" s="119">
        <v>6198</v>
      </c>
      <c r="E37" s="115">
        <v>0</v>
      </c>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row>
    <row r="38" spans="1:55" s="116" customFormat="1" ht="14.25" x14ac:dyDescent="0.15">
      <c r="A38" s="352"/>
      <c r="B38" s="117" t="s">
        <v>963</v>
      </c>
      <c r="C38" s="118" t="s">
        <v>1124</v>
      </c>
      <c r="D38" s="119">
        <v>11700</v>
      </c>
      <c r="E38" s="115">
        <v>1</v>
      </c>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row>
    <row r="39" spans="1:55" s="116" customFormat="1" ht="14.25" x14ac:dyDescent="0.15">
      <c r="A39" s="352"/>
      <c r="B39" s="117">
        <v>11158</v>
      </c>
      <c r="C39" s="118" t="s">
        <v>1125</v>
      </c>
      <c r="D39" s="119">
        <v>615</v>
      </c>
      <c r="E39" s="115">
        <v>1</v>
      </c>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row>
    <row r="40" spans="1:55" s="116" customFormat="1" ht="14.25" x14ac:dyDescent="0.15">
      <c r="A40" s="352"/>
      <c r="B40" s="117" t="s">
        <v>964</v>
      </c>
      <c r="C40" s="118" t="s">
        <v>1126</v>
      </c>
      <c r="D40" s="119">
        <v>3498</v>
      </c>
      <c r="E40" s="115">
        <v>0</v>
      </c>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row>
    <row r="41" spans="1:55" s="116" customFormat="1" ht="14.25" x14ac:dyDescent="0.15">
      <c r="A41" s="352"/>
      <c r="B41" s="117" t="s">
        <v>965</v>
      </c>
      <c r="C41" s="118" t="s">
        <v>1127</v>
      </c>
      <c r="D41" s="119">
        <v>6600</v>
      </c>
      <c r="E41" s="115">
        <v>1</v>
      </c>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row>
    <row r="42" spans="1:55" s="116" customFormat="1" ht="14.25" x14ac:dyDescent="0.15">
      <c r="A42" s="352"/>
      <c r="B42" s="117">
        <v>11219</v>
      </c>
      <c r="C42" s="118" t="s">
        <v>1128</v>
      </c>
      <c r="D42" s="119">
        <v>2527</v>
      </c>
      <c r="E42" s="115">
        <v>1</v>
      </c>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row>
    <row r="43" spans="1:55" s="116" customFormat="1" ht="14.25" x14ac:dyDescent="0.15">
      <c r="A43" s="352"/>
      <c r="B43" s="117" t="s">
        <v>966</v>
      </c>
      <c r="C43" s="118" t="s">
        <v>1129</v>
      </c>
      <c r="D43" s="119">
        <v>6738</v>
      </c>
      <c r="E43" s="115">
        <v>0</v>
      </c>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row>
    <row r="44" spans="1:55" s="116" customFormat="1" ht="14.25" x14ac:dyDescent="0.15">
      <c r="A44" s="353"/>
      <c r="B44" s="117" t="s">
        <v>967</v>
      </c>
      <c r="C44" s="118" t="s">
        <v>1130</v>
      </c>
      <c r="D44" s="119">
        <v>11790</v>
      </c>
      <c r="E44" s="115">
        <v>1</v>
      </c>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row>
    <row r="45" spans="1:55" s="116" customFormat="1" ht="14.25" x14ac:dyDescent="0.15">
      <c r="A45" s="358" t="s">
        <v>1387</v>
      </c>
      <c r="B45" s="117">
        <v>3740</v>
      </c>
      <c r="C45" s="118" t="s">
        <v>1131</v>
      </c>
      <c r="D45" s="119">
        <v>662</v>
      </c>
      <c r="E45" s="115">
        <v>1</v>
      </c>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row>
    <row r="46" spans="1:55" s="116" customFormat="1" ht="14.25" x14ac:dyDescent="0.15">
      <c r="A46" s="352"/>
      <c r="B46" s="117" t="s">
        <v>968</v>
      </c>
      <c r="C46" s="118" t="s">
        <v>1132</v>
      </c>
      <c r="D46" s="119">
        <v>3762</v>
      </c>
      <c r="E46" s="115">
        <v>0</v>
      </c>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row>
    <row r="47" spans="1:55" s="116" customFormat="1" ht="14.25" x14ac:dyDescent="0.15">
      <c r="A47" s="352"/>
      <c r="B47" s="117" t="s">
        <v>969</v>
      </c>
      <c r="C47" s="118" t="s">
        <v>1133</v>
      </c>
      <c r="D47" s="119">
        <v>7104</v>
      </c>
      <c r="E47" s="115">
        <v>0</v>
      </c>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row>
    <row r="48" spans="1:55" s="116" customFormat="1" ht="14.25" x14ac:dyDescent="0.15">
      <c r="A48" s="352"/>
      <c r="B48" s="117">
        <v>5522</v>
      </c>
      <c r="C48" s="118" t="s">
        <v>1134</v>
      </c>
      <c r="D48" s="119">
        <v>946</v>
      </c>
      <c r="E48" s="115">
        <v>0</v>
      </c>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row>
    <row r="49" spans="1:55" s="116" customFormat="1" ht="14.25" x14ac:dyDescent="0.15">
      <c r="A49" s="352"/>
      <c r="B49" s="117" t="s">
        <v>970</v>
      </c>
      <c r="C49" s="118" t="s">
        <v>1135</v>
      </c>
      <c r="D49" s="119">
        <v>5376</v>
      </c>
      <c r="E49" s="115">
        <v>0</v>
      </c>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row>
    <row r="50" spans="1:55" s="116" customFormat="1" ht="14.25" x14ac:dyDescent="0.15">
      <c r="A50" s="352"/>
      <c r="B50" s="117" t="s">
        <v>971</v>
      </c>
      <c r="C50" s="118" t="s">
        <v>1136</v>
      </c>
      <c r="D50" s="119">
        <v>10152</v>
      </c>
      <c r="E50" s="115">
        <v>0</v>
      </c>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row>
    <row r="51" spans="1:55" s="116" customFormat="1" ht="14.25" x14ac:dyDescent="0.15">
      <c r="A51" s="358" t="s">
        <v>1388</v>
      </c>
      <c r="B51" s="122">
        <v>9124</v>
      </c>
      <c r="C51" s="118" t="s">
        <v>1137</v>
      </c>
      <c r="D51" s="123">
        <v>583</v>
      </c>
      <c r="E51" s="115">
        <v>0</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row>
    <row r="52" spans="1:55" s="116" customFormat="1" ht="14.25" x14ac:dyDescent="0.15">
      <c r="A52" s="352"/>
      <c r="B52" s="122" t="s">
        <v>972</v>
      </c>
      <c r="C52" s="118" t="s">
        <v>1138</v>
      </c>
      <c r="D52" s="123">
        <v>4080</v>
      </c>
      <c r="E52" s="115">
        <v>0</v>
      </c>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row>
    <row r="53" spans="1:55" s="116" customFormat="1" ht="14.25" x14ac:dyDescent="0.15">
      <c r="A53" s="353"/>
      <c r="B53" s="122" t="s">
        <v>973</v>
      </c>
      <c r="C53" s="118" t="s">
        <v>1139</v>
      </c>
      <c r="D53" s="123">
        <v>7704</v>
      </c>
      <c r="E53" s="115">
        <v>0</v>
      </c>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row>
    <row r="54" spans="1:55" s="116" customFormat="1" ht="14.25" x14ac:dyDescent="0.15">
      <c r="A54" s="358" t="s">
        <v>1389</v>
      </c>
      <c r="B54" s="372" t="s">
        <v>1408</v>
      </c>
      <c r="C54" s="118" t="s">
        <v>1140</v>
      </c>
      <c r="D54" s="123">
        <v>1197</v>
      </c>
      <c r="E54" s="115">
        <v>0</v>
      </c>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row>
    <row r="55" spans="1:55" s="116" customFormat="1" ht="21" customHeight="1" x14ac:dyDescent="0.15">
      <c r="A55" s="352"/>
      <c r="B55" s="122" t="s">
        <v>974</v>
      </c>
      <c r="C55" s="118" t="s">
        <v>1141</v>
      </c>
      <c r="D55" s="123">
        <v>6804</v>
      </c>
      <c r="E55" s="115">
        <v>0</v>
      </c>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row>
    <row r="56" spans="1:55" s="116" customFormat="1" ht="17.100000000000001" customHeight="1" x14ac:dyDescent="0.15">
      <c r="A56" s="352"/>
      <c r="B56" s="122" t="s">
        <v>975</v>
      </c>
      <c r="C56" s="118" t="s">
        <v>1142</v>
      </c>
      <c r="D56" s="123">
        <v>12852</v>
      </c>
      <c r="E56" s="115">
        <v>0</v>
      </c>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row>
    <row r="57" spans="1:55" s="116" customFormat="1" ht="17.100000000000001" customHeight="1" x14ac:dyDescent="0.15">
      <c r="A57" s="352"/>
      <c r="B57" s="122">
        <v>4990</v>
      </c>
      <c r="C57" s="118" t="s">
        <v>1143</v>
      </c>
      <c r="D57" s="123">
        <v>718</v>
      </c>
      <c r="E57" s="115">
        <v>1</v>
      </c>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row>
    <row r="58" spans="1:55" s="116" customFormat="1" ht="17.100000000000001" customHeight="1" x14ac:dyDescent="0.15">
      <c r="A58" s="352"/>
      <c r="B58" s="122" t="s">
        <v>976</v>
      </c>
      <c r="C58" s="118" t="s">
        <v>1144</v>
      </c>
      <c r="D58" s="123">
        <v>4080</v>
      </c>
      <c r="E58" s="115">
        <v>0</v>
      </c>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row>
    <row r="59" spans="1:55" s="116" customFormat="1" ht="17.100000000000001" customHeight="1" x14ac:dyDescent="0.15">
      <c r="A59" s="353"/>
      <c r="B59" s="122" t="s">
        <v>977</v>
      </c>
      <c r="C59" s="118" t="s">
        <v>1145</v>
      </c>
      <c r="D59" s="123">
        <v>7704</v>
      </c>
      <c r="E59" s="115">
        <v>0</v>
      </c>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row>
    <row r="60" spans="1:55" s="116" customFormat="1" ht="17.100000000000001" customHeight="1" x14ac:dyDescent="0.15">
      <c r="A60" s="358" t="s">
        <v>1390</v>
      </c>
      <c r="B60" s="122">
        <v>3351</v>
      </c>
      <c r="C60" s="118" t="s">
        <v>1146</v>
      </c>
      <c r="D60" s="123">
        <v>1197</v>
      </c>
      <c r="E60" s="115">
        <v>0</v>
      </c>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row>
    <row r="61" spans="1:55" s="116" customFormat="1" ht="17.100000000000001" customHeight="1" x14ac:dyDescent="0.15">
      <c r="A61" s="352"/>
      <c r="B61" s="122" t="s">
        <v>978</v>
      </c>
      <c r="C61" s="118" t="s">
        <v>1147</v>
      </c>
      <c r="D61" s="123">
        <v>6804</v>
      </c>
      <c r="E61" s="115">
        <v>0</v>
      </c>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row>
    <row r="62" spans="1:55" s="116" customFormat="1" ht="17.100000000000001" customHeight="1" x14ac:dyDescent="0.15">
      <c r="A62" s="352"/>
      <c r="B62" s="122" t="s">
        <v>979</v>
      </c>
      <c r="C62" s="118" t="s">
        <v>1148</v>
      </c>
      <c r="D62" s="123">
        <v>12852</v>
      </c>
      <c r="E62" s="115">
        <v>0</v>
      </c>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row>
    <row r="63" spans="1:55" s="116" customFormat="1" ht="17.100000000000001" customHeight="1" x14ac:dyDescent="0.15">
      <c r="A63" s="352"/>
      <c r="B63" s="122">
        <v>5089</v>
      </c>
      <c r="C63" s="118" t="s">
        <v>1149</v>
      </c>
      <c r="D63" s="123">
        <v>718</v>
      </c>
      <c r="E63" s="115">
        <v>0</v>
      </c>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row>
    <row r="64" spans="1:55" s="116" customFormat="1" ht="17.100000000000001" customHeight="1" x14ac:dyDescent="0.15">
      <c r="A64" s="352"/>
      <c r="B64" s="122" t="s">
        <v>980</v>
      </c>
      <c r="C64" s="118" t="s">
        <v>1150</v>
      </c>
      <c r="D64" s="123">
        <v>4080</v>
      </c>
      <c r="E64" s="115">
        <v>0</v>
      </c>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row>
    <row r="65" spans="1:55" s="116" customFormat="1" ht="17.100000000000001" customHeight="1" x14ac:dyDescent="0.15">
      <c r="A65" s="353"/>
      <c r="B65" s="122" t="s">
        <v>981</v>
      </c>
      <c r="C65" s="118" t="s">
        <v>1151</v>
      </c>
      <c r="D65" s="123">
        <v>7704</v>
      </c>
      <c r="E65" s="115">
        <v>1</v>
      </c>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row>
    <row r="66" spans="1:55" s="116" customFormat="1" ht="17.100000000000001" customHeight="1" x14ac:dyDescent="0.15">
      <c r="A66" s="358" t="s">
        <v>1391</v>
      </c>
      <c r="B66" s="122">
        <v>12797</v>
      </c>
      <c r="C66" s="118" t="s">
        <v>1152</v>
      </c>
      <c r="D66" s="123">
        <v>6804</v>
      </c>
      <c r="E66" s="115">
        <v>1</v>
      </c>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row>
    <row r="67" spans="1:55" s="116" customFormat="1" ht="17.100000000000001" customHeight="1" x14ac:dyDescent="0.15">
      <c r="A67" s="352"/>
      <c r="B67" s="122">
        <v>12803</v>
      </c>
      <c r="C67" s="118" t="s">
        <v>1153</v>
      </c>
      <c r="D67" s="123">
        <v>12852</v>
      </c>
      <c r="E67" s="115">
        <v>0</v>
      </c>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row>
    <row r="68" spans="1:55" s="116" customFormat="1" ht="14.25" x14ac:dyDescent="0.15">
      <c r="A68" s="351" t="s">
        <v>983</v>
      </c>
      <c r="B68" s="117">
        <v>10069</v>
      </c>
      <c r="C68" s="118" t="s">
        <v>1154</v>
      </c>
      <c r="D68" s="123">
        <v>670</v>
      </c>
      <c r="E68" s="115">
        <v>0</v>
      </c>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row>
    <row r="69" spans="1:55" s="116" customFormat="1" ht="14.25" x14ac:dyDescent="0.15">
      <c r="A69" s="352"/>
      <c r="B69" s="117" t="s">
        <v>984</v>
      </c>
      <c r="C69" s="118" t="s">
        <v>1155</v>
      </c>
      <c r="D69" s="123">
        <v>3810</v>
      </c>
      <c r="E69" s="115">
        <v>0</v>
      </c>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row>
    <row r="70" spans="1:55" s="116" customFormat="1" ht="14.25" x14ac:dyDescent="0.15">
      <c r="A70" s="353"/>
      <c r="B70" s="117" t="s">
        <v>985</v>
      </c>
      <c r="C70" s="118" t="s">
        <v>1156</v>
      </c>
      <c r="D70" s="123">
        <v>7200</v>
      </c>
      <c r="E70" s="115">
        <v>1</v>
      </c>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row>
    <row r="71" spans="1:55" s="116" customFormat="1" ht="14.25" x14ac:dyDescent="0.15">
      <c r="A71" s="351" t="s">
        <v>986</v>
      </c>
      <c r="B71" s="117">
        <v>8387</v>
      </c>
      <c r="C71" s="118" t="s">
        <v>1157</v>
      </c>
      <c r="D71" s="123">
        <v>321</v>
      </c>
      <c r="E71" s="115">
        <v>1</v>
      </c>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row>
    <row r="72" spans="1:55" s="116" customFormat="1" ht="14.25" x14ac:dyDescent="0.15">
      <c r="A72" s="352"/>
      <c r="B72" s="117" t="s">
        <v>987</v>
      </c>
      <c r="C72" s="118" t="s">
        <v>1158</v>
      </c>
      <c r="D72" s="123">
        <v>1824</v>
      </c>
      <c r="E72" s="115">
        <v>0</v>
      </c>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row>
    <row r="73" spans="1:55" s="116" customFormat="1" ht="14.25" x14ac:dyDescent="0.15">
      <c r="A73" s="353"/>
      <c r="B73" s="117" t="s">
        <v>988</v>
      </c>
      <c r="C73" s="118" t="s">
        <v>1159</v>
      </c>
      <c r="D73" s="123">
        <v>2870</v>
      </c>
      <c r="E73" s="115">
        <v>0</v>
      </c>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row>
    <row r="74" spans="1:55" s="116" customFormat="1" ht="14.25" x14ac:dyDescent="0.15">
      <c r="A74" s="351" t="s">
        <v>1080</v>
      </c>
      <c r="B74" s="117">
        <v>5065</v>
      </c>
      <c r="C74" s="118" t="s">
        <v>1160</v>
      </c>
      <c r="D74" s="123">
        <v>609</v>
      </c>
      <c r="E74" s="115">
        <v>0</v>
      </c>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row>
    <row r="75" spans="1:55" s="116" customFormat="1" ht="14.25" x14ac:dyDescent="0.15">
      <c r="A75" s="352"/>
      <c r="B75" s="117" t="s">
        <v>989</v>
      </c>
      <c r="C75" s="118" t="s">
        <v>1161</v>
      </c>
      <c r="D75" s="123">
        <v>3462</v>
      </c>
      <c r="E75" s="115">
        <v>0</v>
      </c>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row>
    <row r="76" spans="1:55" s="116" customFormat="1" ht="14.25" x14ac:dyDescent="0.15">
      <c r="A76" s="352"/>
      <c r="B76" s="117" t="s">
        <v>990</v>
      </c>
      <c r="C76" s="118" t="s">
        <v>1162</v>
      </c>
      <c r="D76" s="123">
        <v>6540</v>
      </c>
      <c r="E76" s="115">
        <v>0</v>
      </c>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row>
    <row r="77" spans="1:55" s="116" customFormat="1" ht="14.25" x14ac:dyDescent="0.15">
      <c r="A77" s="352"/>
      <c r="B77" s="117" t="s">
        <v>991</v>
      </c>
      <c r="C77" s="118" t="s">
        <v>1163</v>
      </c>
      <c r="D77" s="123">
        <v>12312</v>
      </c>
      <c r="E77" s="115">
        <v>0</v>
      </c>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s="116" customFormat="1" ht="14.25" x14ac:dyDescent="0.15">
      <c r="A78" s="352"/>
      <c r="B78" s="117">
        <v>10434</v>
      </c>
      <c r="C78" s="118" t="s">
        <v>1164</v>
      </c>
      <c r="D78" s="123">
        <v>1881</v>
      </c>
      <c r="E78" s="115">
        <v>1</v>
      </c>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row>
    <row r="79" spans="1:55" s="116" customFormat="1" ht="14.25" x14ac:dyDescent="0.15">
      <c r="A79" s="352"/>
      <c r="B79" s="117" t="s">
        <v>992</v>
      </c>
      <c r="C79" s="118" t="s">
        <v>1165</v>
      </c>
      <c r="D79" s="123">
        <v>10692</v>
      </c>
      <c r="E79" s="115">
        <v>1</v>
      </c>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row>
    <row r="80" spans="1:55" s="124" customFormat="1" ht="14.25" x14ac:dyDescent="0.15">
      <c r="A80" s="353"/>
      <c r="B80" s="117" t="s">
        <v>993</v>
      </c>
      <c r="C80" s="118" t="s">
        <v>1166</v>
      </c>
      <c r="D80" s="123">
        <v>20196</v>
      </c>
      <c r="E80" s="115">
        <v>0</v>
      </c>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row>
    <row r="81" spans="1:55" s="124" customFormat="1" ht="14.25" x14ac:dyDescent="0.15">
      <c r="A81" s="351" t="s">
        <v>1079</v>
      </c>
      <c r="B81" s="117">
        <v>2057</v>
      </c>
      <c r="C81" s="118" t="s">
        <v>1167</v>
      </c>
      <c r="D81" s="123">
        <v>5358</v>
      </c>
      <c r="E81" s="115">
        <v>0</v>
      </c>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row>
    <row r="82" spans="1:55" s="124" customFormat="1" ht="14.25" x14ac:dyDescent="0.15">
      <c r="A82" s="352"/>
      <c r="B82" s="117" t="s">
        <v>994</v>
      </c>
      <c r="C82" s="118" t="s">
        <v>1168</v>
      </c>
      <c r="D82" s="123">
        <v>15228</v>
      </c>
      <c r="E82" s="115">
        <v>0</v>
      </c>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row>
    <row r="83" spans="1:55" s="124" customFormat="1" ht="14.25" x14ac:dyDescent="0.15">
      <c r="A83" s="352"/>
      <c r="B83" s="117" t="s">
        <v>995</v>
      </c>
      <c r="C83" s="118" t="s">
        <v>1169</v>
      </c>
      <c r="D83" s="123">
        <v>28764</v>
      </c>
      <c r="E83" s="115">
        <v>0</v>
      </c>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row>
    <row r="84" spans="1:55" s="124" customFormat="1" ht="14.25" x14ac:dyDescent="0.15">
      <c r="A84" s="352"/>
      <c r="B84" s="117">
        <v>4235</v>
      </c>
      <c r="C84" s="118" t="s">
        <v>1170</v>
      </c>
      <c r="D84" s="123">
        <v>2358</v>
      </c>
      <c r="E84" s="115">
        <v>0</v>
      </c>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row>
    <row r="85" spans="1:55" s="124" customFormat="1" ht="14.25" x14ac:dyDescent="0.15">
      <c r="A85" s="352"/>
      <c r="B85" s="117" t="s">
        <v>996</v>
      </c>
      <c r="C85" s="118" t="s">
        <v>1171</v>
      </c>
      <c r="D85" s="123">
        <v>13404</v>
      </c>
      <c r="E85" s="115">
        <v>0</v>
      </c>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row>
    <row r="86" spans="1:55" s="116" customFormat="1" ht="14.25" x14ac:dyDescent="0.15">
      <c r="A86" s="352"/>
      <c r="B86" s="117" t="s">
        <v>997</v>
      </c>
      <c r="C86" s="118" t="s">
        <v>1172</v>
      </c>
      <c r="D86" s="123">
        <v>25320</v>
      </c>
      <c r="E86" s="115">
        <v>0</v>
      </c>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row>
    <row r="87" spans="1:55" s="116" customFormat="1" ht="14.25" x14ac:dyDescent="0.15">
      <c r="A87" s="352"/>
      <c r="B87" s="117">
        <v>4556</v>
      </c>
      <c r="C87" s="118" t="s">
        <v>1173</v>
      </c>
      <c r="D87" s="123">
        <v>761</v>
      </c>
      <c r="E87" s="115">
        <v>0</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row>
    <row r="88" spans="1:55" s="116" customFormat="1" ht="14.25" x14ac:dyDescent="0.15">
      <c r="A88" s="352"/>
      <c r="B88" s="117" t="s">
        <v>998</v>
      </c>
      <c r="C88" s="118" t="s">
        <v>1174</v>
      </c>
      <c r="D88" s="123">
        <v>4326</v>
      </c>
      <c r="E88" s="115">
        <v>0</v>
      </c>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row>
    <row r="89" spans="1:55" s="120" customFormat="1" ht="14.25" x14ac:dyDescent="0.15">
      <c r="A89" s="352"/>
      <c r="B89" s="117" t="s">
        <v>999</v>
      </c>
      <c r="C89" s="118" t="s">
        <v>1175</v>
      </c>
      <c r="D89" s="123">
        <v>8172</v>
      </c>
      <c r="E89" s="115">
        <v>0</v>
      </c>
    </row>
    <row r="90" spans="1:55" s="120" customFormat="1" ht="14.25" x14ac:dyDescent="0.15">
      <c r="A90" s="353"/>
      <c r="B90" s="117" t="s">
        <v>1000</v>
      </c>
      <c r="C90" s="118" t="s">
        <v>1176</v>
      </c>
      <c r="D90" s="123">
        <v>15384</v>
      </c>
      <c r="E90" s="115">
        <v>0</v>
      </c>
    </row>
    <row r="91" spans="1:55" s="120" customFormat="1" ht="14.25" x14ac:dyDescent="0.15">
      <c r="A91" s="351" t="s">
        <v>1082</v>
      </c>
      <c r="B91" s="117">
        <v>4167</v>
      </c>
      <c r="C91" s="118" t="s">
        <v>1177</v>
      </c>
      <c r="D91" s="123">
        <v>1691</v>
      </c>
      <c r="E91" s="115">
        <v>0</v>
      </c>
    </row>
    <row r="92" spans="1:55" s="120" customFormat="1" ht="14.25" x14ac:dyDescent="0.15">
      <c r="A92" s="352"/>
      <c r="B92" s="117" t="s">
        <v>948</v>
      </c>
      <c r="C92" s="118" t="s">
        <v>1178</v>
      </c>
      <c r="D92" s="123">
        <v>9018</v>
      </c>
      <c r="E92" s="115">
        <v>0</v>
      </c>
    </row>
    <row r="93" spans="1:55" s="120" customFormat="1" ht="14.25" x14ac:dyDescent="0.15">
      <c r="A93" s="352"/>
      <c r="B93" s="117" t="s">
        <v>950</v>
      </c>
      <c r="C93" s="118" t="s">
        <v>1179</v>
      </c>
      <c r="D93" s="123">
        <v>15780</v>
      </c>
      <c r="E93" s="115">
        <v>0</v>
      </c>
    </row>
    <row r="94" spans="1:55" s="120" customFormat="1" ht="14.25" x14ac:dyDescent="0.15">
      <c r="A94" s="352"/>
      <c r="B94" s="117">
        <v>5058</v>
      </c>
      <c r="C94" s="118" t="s">
        <v>1180</v>
      </c>
      <c r="D94" s="123">
        <v>627</v>
      </c>
      <c r="E94" s="115">
        <v>0</v>
      </c>
    </row>
    <row r="95" spans="1:55" s="120" customFormat="1" ht="14.25" x14ac:dyDescent="0.15">
      <c r="A95" s="352"/>
      <c r="B95" s="117" t="s">
        <v>946</v>
      </c>
      <c r="C95" s="118" t="s">
        <v>1181</v>
      </c>
      <c r="D95" s="123">
        <v>3564</v>
      </c>
      <c r="E95" s="125">
        <v>3336</v>
      </c>
    </row>
    <row r="96" spans="1:55" s="120" customFormat="1" ht="14.25" x14ac:dyDescent="0.15">
      <c r="A96" s="352"/>
      <c r="B96" s="117" t="s">
        <v>947</v>
      </c>
      <c r="C96" s="118" t="s">
        <v>1182</v>
      </c>
      <c r="D96" s="123">
        <v>6732</v>
      </c>
      <c r="E96" s="125">
        <v>2544</v>
      </c>
    </row>
    <row r="97" spans="1:5" s="120" customFormat="1" ht="14.25" x14ac:dyDescent="0.15">
      <c r="A97" s="353"/>
      <c r="B97" s="117" t="s">
        <v>949</v>
      </c>
      <c r="C97" s="118" t="s">
        <v>1183</v>
      </c>
      <c r="D97" s="123">
        <v>12672</v>
      </c>
      <c r="E97" s="115">
        <v>0</v>
      </c>
    </row>
    <row r="98" spans="1:5" s="120" customFormat="1" ht="14.25" x14ac:dyDescent="0.15">
      <c r="A98" s="351" t="s">
        <v>1081</v>
      </c>
      <c r="B98" s="117">
        <v>10458</v>
      </c>
      <c r="C98" s="118" t="s">
        <v>1184</v>
      </c>
      <c r="D98" s="123">
        <v>588</v>
      </c>
      <c r="E98" s="115">
        <v>0</v>
      </c>
    </row>
    <row r="99" spans="1:5" s="120" customFormat="1" ht="14.25" x14ac:dyDescent="0.15">
      <c r="A99" s="352"/>
      <c r="B99" s="117" t="s">
        <v>1001</v>
      </c>
      <c r="C99" s="118" t="s">
        <v>1185</v>
      </c>
      <c r="D99" s="123">
        <v>3342</v>
      </c>
      <c r="E99" s="115">
        <v>1</v>
      </c>
    </row>
    <row r="100" spans="1:5" s="120" customFormat="1" ht="14.25" x14ac:dyDescent="0.15">
      <c r="A100" s="352"/>
      <c r="B100" s="117" t="s">
        <v>1002</v>
      </c>
      <c r="C100" s="118" t="s">
        <v>1186</v>
      </c>
      <c r="D100" s="123">
        <v>6312</v>
      </c>
      <c r="E100" s="115">
        <v>1</v>
      </c>
    </row>
    <row r="101" spans="1:5" s="120" customFormat="1" ht="14.25" x14ac:dyDescent="0.15">
      <c r="A101" s="353"/>
      <c r="B101" s="117" t="s">
        <v>1003</v>
      </c>
      <c r="C101" s="118" t="s">
        <v>1187</v>
      </c>
      <c r="D101" s="123">
        <v>9144</v>
      </c>
      <c r="E101" s="115">
        <v>1</v>
      </c>
    </row>
    <row r="102" spans="1:5" s="120" customFormat="1" ht="14.25" x14ac:dyDescent="0.15">
      <c r="A102" s="351" t="s">
        <v>1083</v>
      </c>
      <c r="B102" s="117">
        <v>2095</v>
      </c>
      <c r="C102" s="118" t="s">
        <v>1188</v>
      </c>
      <c r="D102" s="123">
        <v>2313</v>
      </c>
      <c r="E102" s="115">
        <v>0</v>
      </c>
    </row>
    <row r="103" spans="1:5" s="120" customFormat="1" ht="14.25" x14ac:dyDescent="0.15">
      <c r="A103" s="352"/>
      <c r="B103" s="117" t="s">
        <v>1004</v>
      </c>
      <c r="C103" s="118" t="s">
        <v>1189</v>
      </c>
      <c r="D103" s="123">
        <v>6168</v>
      </c>
      <c r="E103" s="115">
        <v>0</v>
      </c>
    </row>
    <row r="104" spans="1:5" s="120" customFormat="1" ht="14.25" x14ac:dyDescent="0.15">
      <c r="A104" s="353"/>
      <c r="B104" s="117" t="s">
        <v>1005</v>
      </c>
      <c r="C104" s="118" t="s">
        <v>1190</v>
      </c>
      <c r="D104" s="123">
        <v>10794</v>
      </c>
      <c r="E104" s="115">
        <v>0</v>
      </c>
    </row>
    <row r="105" spans="1:5" s="120" customFormat="1" ht="14.25" x14ac:dyDescent="0.15">
      <c r="A105" s="351" t="s">
        <v>1006</v>
      </c>
      <c r="B105" s="117">
        <v>12674</v>
      </c>
      <c r="C105" s="118" t="s">
        <v>1191</v>
      </c>
      <c r="D105" s="123">
        <v>3112</v>
      </c>
      <c r="E105" s="115">
        <v>0</v>
      </c>
    </row>
    <row r="106" spans="1:5" s="120" customFormat="1" ht="14.25" x14ac:dyDescent="0.15">
      <c r="A106" s="353"/>
      <c r="B106" s="117">
        <v>12681</v>
      </c>
      <c r="C106" s="118" t="s">
        <v>1192</v>
      </c>
      <c r="D106" s="123">
        <v>4416</v>
      </c>
      <c r="E106" s="115">
        <v>1</v>
      </c>
    </row>
    <row r="107" spans="1:5" s="120" customFormat="1" ht="14.25" x14ac:dyDescent="0.15">
      <c r="A107" s="351" t="s">
        <v>1007</v>
      </c>
      <c r="B107" s="117">
        <v>12087</v>
      </c>
      <c r="C107" s="118" t="s">
        <v>1193</v>
      </c>
      <c r="D107" s="123">
        <v>411</v>
      </c>
      <c r="E107" s="115">
        <v>1</v>
      </c>
    </row>
    <row r="108" spans="1:5" s="120" customFormat="1" ht="14.25" x14ac:dyDescent="0.15">
      <c r="A108" s="352"/>
      <c r="B108" s="117" t="s">
        <v>1008</v>
      </c>
      <c r="C108" s="118" t="s">
        <v>1194</v>
      </c>
      <c r="D108" s="123">
        <v>2334</v>
      </c>
      <c r="E108" s="115">
        <v>1</v>
      </c>
    </row>
    <row r="109" spans="1:5" s="120" customFormat="1" ht="14.25" x14ac:dyDescent="0.15">
      <c r="A109" s="353"/>
      <c r="B109" s="117" t="s">
        <v>1009</v>
      </c>
      <c r="C109" s="118" t="s">
        <v>1195</v>
      </c>
      <c r="D109" s="123">
        <v>4416</v>
      </c>
      <c r="E109" s="115">
        <v>0</v>
      </c>
    </row>
    <row r="110" spans="1:5" s="120" customFormat="1" ht="14.25" x14ac:dyDescent="0.15">
      <c r="A110" s="351" t="s">
        <v>1010</v>
      </c>
      <c r="B110" s="117">
        <v>12094</v>
      </c>
      <c r="C110" s="118" t="s">
        <v>1196</v>
      </c>
      <c r="D110" s="123">
        <v>411</v>
      </c>
      <c r="E110" s="115">
        <v>0</v>
      </c>
    </row>
    <row r="111" spans="1:5" s="120" customFormat="1" ht="14.25" x14ac:dyDescent="0.15">
      <c r="A111" s="352"/>
      <c r="B111" s="117" t="s">
        <v>1011</v>
      </c>
      <c r="C111" s="118" t="s">
        <v>1197</v>
      </c>
      <c r="D111" s="123">
        <v>2334</v>
      </c>
      <c r="E111" s="115">
        <v>0</v>
      </c>
    </row>
    <row r="112" spans="1:5" s="120" customFormat="1" ht="14.25" x14ac:dyDescent="0.15">
      <c r="A112" s="353"/>
      <c r="B112" s="117" t="s">
        <v>1012</v>
      </c>
      <c r="C112" s="118" t="s">
        <v>1198</v>
      </c>
      <c r="D112" s="123">
        <v>4416</v>
      </c>
      <c r="E112" s="115">
        <v>1</v>
      </c>
    </row>
    <row r="113" spans="1:5" s="120" customFormat="1" ht="14.25" x14ac:dyDescent="0.15">
      <c r="A113" s="351" t="s">
        <v>1015</v>
      </c>
      <c r="B113" s="117">
        <v>12100</v>
      </c>
      <c r="C113" s="118" t="s">
        <v>1199</v>
      </c>
      <c r="D113" s="123">
        <v>411</v>
      </c>
      <c r="E113" s="115">
        <v>0</v>
      </c>
    </row>
    <row r="114" spans="1:5" s="120" customFormat="1" ht="14.25" x14ac:dyDescent="0.15">
      <c r="A114" s="352"/>
      <c r="B114" s="117" t="s">
        <v>1013</v>
      </c>
      <c r="C114" s="118" t="s">
        <v>1200</v>
      </c>
      <c r="D114" s="123">
        <v>2334</v>
      </c>
      <c r="E114" s="115">
        <v>0</v>
      </c>
    </row>
    <row r="115" spans="1:5" s="120" customFormat="1" ht="14.25" x14ac:dyDescent="0.15">
      <c r="A115" s="353"/>
      <c r="B115" s="117" t="s">
        <v>1014</v>
      </c>
      <c r="C115" s="118" t="s">
        <v>1201</v>
      </c>
      <c r="D115" s="123">
        <v>4416</v>
      </c>
      <c r="E115" s="115">
        <v>0</v>
      </c>
    </row>
    <row r="116" spans="1:5" s="120" customFormat="1" ht="14.25" x14ac:dyDescent="0.15">
      <c r="A116" s="351" t="s">
        <v>1016</v>
      </c>
      <c r="B116" s="117">
        <v>10847</v>
      </c>
      <c r="C116" s="118" t="s">
        <v>1202</v>
      </c>
      <c r="D116" s="123">
        <v>411</v>
      </c>
      <c r="E116" s="115">
        <v>0</v>
      </c>
    </row>
    <row r="117" spans="1:5" s="120" customFormat="1" ht="14.25" x14ac:dyDescent="0.15">
      <c r="A117" s="352"/>
      <c r="B117" s="117" t="s">
        <v>1017</v>
      </c>
      <c r="C117" s="118" t="s">
        <v>1203</v>
      </c>
      <c r="D117" s="123">
        <v>2334</v>
      </c>
      <c r="E117" s="115">
        <v>0</v>
      </c>
    </row>
    <row r="118" spans="1:5" s="120" customFormat="1" ht="14.25" x14ac:dyDescent="0.15">
      <c r="A118" s="353"/>
      <c r="B118" s="117" t="s">
        <v>1018</v>
      </c>
      <c r="C118" s="118" t="s">
        <v>1204</v>
      </c>
      <c r="D118" s="123">
        <v>4416</v>
      </c>
      <c r="E118" s="115">
        <v>0</v>
      </c>
    </row>
    <row r="119" spans="1:5" s="120" customFormat="1" ht="14.25" x14ac:dyDescent="0.15">
      <c r="A119" s="351" t="s">
        <v>1019</v>
      </c>
      <c r="B119" s="117">
        <v>2064</v>
      </c>
      <c r="C119" s="118" t="s">
        <v>1205</v>
      </c>
      <c r="D119" s="123">
        <v>3125</v>
      </c>
      <c r="E119" s="115">
        <v>0</v>
      </c>
    </row>
    <row r="120" spans="1:5" s="120" customFormat="1" ht="14.25" x14ac:dyDescent="0.15">
      <c r="A120" s="352"/>
      <c r="B120" s="117" t="s">
        <v>1021</v>
      </c>
      <c r="C120" s="118" t="s">
        <v>1206</v>
      </c>
      <c r="D120" s="123">
        <v>8883</v>
      </c>
      <c r="E120" s="115">
        <v>0</v>
      </c>
    </row>
    <row r="121" spans="1:5" s="120" customFormat="1" ht="14.25" x14ac:dyDescent="0.15">
      <c r="A121" s="353"/>
      <c r="B121" s="117" t="s">
        <v>1020</v>
      </c>
      <c r="C121" s="118" t="s">
        <v>1207</v>
      </c>
      <c r="D121" s="123">
        <v>16776</v>
      </c>
      <c r="E121" s="115">
        <v>0</v>
      </c>
    </row>
    <row r="122" spans="1:5" s="120" customFormat="1" ht="14.25" x14ac:dyDescent="0.15">
      <c r="A122" s="358" t="s">
        <v>1392</v>
      </c>
      <c r="B122" s="117">
        <v>2750</v>
      </c>
      <c r="C122" s="118" t="s">
        <v>1208</v>
      </c>
      <c r="D122" s="123">
        <v>739</v>
      </c>
      <c r="E122" s="115">
        <v>0</v>
      </c>
    </row>
    <row r="123" spans="1:5" s="120" customFormat="1" ht="14.25" x14ac:dyDescent="0.15">
      <c r="A123" s="352"/>
      <c r="B123" s="117" t="s">
        <v>1023</v>
      </c>
      <c r="C123" s="118" t="s">
        <v>1209</v>
      </c>
      <c r="D123" s="123">
        <v>4200</v>
      </c>
      <c r="E123" s="115">
        <v>0</v>
      </c>
    </row>
    <row r="124" spans="1:5" s="120" customFormat="1" ht="14.25" x14ac:dyDescent="0.15">
      <c r="A124" s="353"/>
      <c r="B124" s="117" t="s">
        <v>1024</v>
      </c>
      <c r="C124" s="118" t="s">
        <v>1210</v>
      </c>
      <c r="D124" s="123">
        <v>7932</v>
      </c>
      <c r="E124" s="115">
        <v>0</v>
      </c>
    </row>
    <row r="125" spans="1:5" s="120" customFormat="1" ht="14.25" x14ac:dyDescent="0.15">
      <c r="A125" s="358" t="s">
        <v>1393</v>
      </c>
      <c r="B125" s="117">
        <v>2743</v>
      </c>
      <c r="C125" s="118" t="s">
        <v>1211</v>
      </c>
      <c r="D125" s="123">
        <v>714</v>
      </c>
      <c r="E125" s="115">
        <v>0</v>
      </c>
    </row>
    <row r="126" spans="1:5" s="120" customFormat="1" ht="14.25" x14ac:dyDescent="0.15">
      <c r="A126" s="352"/>
      <c r="B126" s="117" t="s">
        <v>1025</v>
      </c>
      <c r="C126" s="118" t="s">
        <v>1212</v>
      </c>
      <c r="D126" s="123">
        <v>4056</v>
      </c>
      <c r="E126" s="115">
        <v>0</v>
      </c>
    </row>
    <row r="127" spans="1:5" s="120" customFormat="1" ht="14.25" x14ac:dyDescent="0.15">
      <c r="A127" s="352"/>
      <c r="B127" s="117" t="s">
        <v>1026</v>
      </c>
      <c r="C127" s="118" t="s">
        <v>1213</v>
      </c>
      <c r="D127" s="123">
        <v>7668</v>
      </c>
      <c r="E127" s="115">
        <v>0</v>
      </c>
    </row>
    <row r="128" spans="1:5" s="120" customFormat="1" ht="14.25" x14ac:dyDescent="0.15">
      <c r="A128" s="352"/>
      <c r="B128" s="117" t="s">
        <v>1027</v>
      </c>
      <c r="C128" s="118" t="s">
        <v>1214</v>
      </c>
      <c r="D128" s="123">
        <v>5346</v>
      </c>
      <c r="E128" s="115">
        <v>1</v>
      </c>
    </row>
    <row r="129" spans="1:5" s="120" customFormat="1" ht="14.25" x14ac:dyDescent="0.15">
      <c r="A129" s="352"/>
      <c r="B129" s="117" t="s">
        <v>1028</v>
      </c>
      <c r="C129" s="118" t="s">
        <v>1215</v>
      </c>
      <c r="D129" s="123">
        <v>10104</v>
      </c>
      <c r="E129" s="115">
        <v>1</v>
      </c>
    </row>
    <row r="130" spans="1:5" s="120" customFormat="1" ht="14.25" x14ac:dyDescent="0.15">
      <c r="A130" s="353"/>
      <c r="B130" s="117" t="s">
        <v>1029</v>
      </c>
      <c r="C130" s="118" t="s">
        <v>1216</v>
      </c>
      <c r="D130" s="123">
        <v>19008</v>
      </c>
      <c r="E130" s="115">
        <v>1</v>
      </c>
    </row>
    <row r="131" spans="1:5" s="120" customFormat="1" ht="14.25" x14ac:dyDescent="0.15">
      <c r="A131" s="351" t="s">
        <v>1030</v>
      </c>
      <c r="B131" s="117">
        <v>6772</v>
      </c>
      <c r="C131" s="118" t="s">
        <v>1217</v>
      </c>
      <c r="D131" s="123">
        <v>237</v>
      </c>
      <c r="E131" s="115">
        <v>1</v>
      </c>
    </row>
    <row r="132" spans="1:5" s="120" customFormat="1" ht="14.25" x14ac:dyDescent="0.15">
      <c r="A132" s="352"/>
      <c r="B132" s="117" t="s">
        <v>1031</v>
      </c>
      <c r="C132" s="118" t="s">
        <v>1218</v>
      </c>
      <c r="D132" s="123">
        <v>1350</v>
      </c>
      <c r="E132" s="115">
        <v>1</v>
      </c>
    </row>
    <row r="133" spans="1:5" s="120" customFormat="1" ht="14.25" x14ac:dyDescent="0.15">
      <c r="A133" s="352"/>
      <c r="B133" s="117">
        <v>8318</v>
      </c>
      <c r="C133" s="118" t="s">
        <v>1219</v>
      </c>
      <c r="D133" s="123">
        <v>465</v>
      </c>
      <c r="E133" s="115"/>
    </row>
    <row r="134" spans="1:5" s="120" customFormat="1" ht="14.25" x14ac:dyDescent="0.15">
      <c r="A134" s="353"/>
      <c r="B134" s="117" t="s">
        <v>1032</v>
      </c>
      <c r="C134" s="118" t="s">
        <v>1220</v>
      </c>
      <c r="D134" s="123">
        <v>2646</v>
      </c>
      <c r="E134" s="115">
        <v>1</v>
      </c>
    </row>
    <row r="135" spans="1:5" s="120" customFormat="1" ht="14.25" x14ac:dyDescent="0.15">
      <c r="A135" s="351" t="s">
        <v>1033</v>
      </c>
      <c r="B135" s="117">
        <v>10571</v>
      </c>
      <c r="C135" s="118" t="s">
        <v>1221</v>
      </c>
      <c r="D135" s="123">
        <v>237</v>
      </c>
      <c r="E135" s="115"/>
    </row>
    <row r="136" spans="1:5" s="120" customFormat="1" ht="14.25" x14ac:dyDescent="0.15">
      <c r="A136" s="352"/>
      <c r="B136" s="117" t="s">
        <v>1034</v>
      </c>
      <c r="C136" s="118" t="s">
        <v>1222</v>
      </c>
      <c r="D136" s="123">
        <v>1350</v>
      </c>
      <c r="E136" s="115"/>
    </row>
    <row r="137" spans="1:5" s="120" customFormat="1" ht="14.25" x14ac:dyDescent="0.15">
      <c r="A137" s="352"/>
      <c r="B137" s="117">
        <v>10588</v>
      </c>
      <c r="C137" s="118" t="s">
        <v>1223</v>
      </c>
      <c r="D137" s="123">
        <v>465</v>
      </c>
      <c r="E137" s="115"/>
    </row>
    <row r="138" spans="1:5" s="120" customFormat="1" ht="14.25" x14ac:dyDescent="0.15">
      <c r="A138" s="353"/>
      <c r="B138" s="117" t="s">
        <v>1035</v>
      </c>
      <c r="C138" s="118" t="s">
        <v>1224</v>
      </c>
      <c r="D138" s="123">
        <v>2646</v>
      </c>
      <c r="E138" s="115">
        <v>1</v>
      </c>
    </row>
    <row r="139" spans="1:5" s="120" customFormat="1" ht="14.25" x14ac:dyDescent="0.15">
      <c r="A139" s="351" t="s">
        <v>1036</v>
      </c>
      <c r="B139" s="117">
        <v>5072</v>
      </c>
      <c r="C139" s="118" t="s">
        <v>1225</v>
      </c>
      <c r="D139" s="123">
        <v>370</v>
      </c>
      <c r="E139" s="115">
        <v>1</v>
      </c>
    </row>
    <row r="140" spans="1:5" s="120" customFormat="1" ht="14.25" x14ac:dyDescent="0.15">
      <c r="A140" s="352"/>
      <c r="B140" s="117" t="s">
        <v>1037</v>
      </c>
      <c r="C140" s="118" t="s">
        <v>1226</v>
      </c>
      <c r="D140" s="123">
        <v>2106</v>
      </c>
      <c r="E140" s="115">
        <v>1</v>
      </c>
    </row>
    <row r="141" spans="1:5" s="120" customFormat="1" ht="14.25" x14ac:dyDescent="0.15">
      <c r="A141" s="352"/>
      <c r="B141" s="117">
        <v>6796</v>
      </c>
      <c r="C141" s="118" t="s">
        <v>1227</v>
      </c>
      <c r="D141" s="123">
        <v>209</v>
      </c>
    </row>
    <row r="142" spans="1:5" s="120" customFormat="1" ht="14.25" x14ac:dyDescent="0.15">
      <c r="A142" s="353"/>
      <c r="B142" s="117" t="s">
        <v>1038</v>
      </c>
      <c r="C142" s="118" t="s">
        <v>1228</v>
      </c>
      <c r="D142" s="123">
        <v>1188</v>
      </c>
    </row>
    <row r="143" spans="1:5" s="116" customFormat="1" ht="14.25" x14ac:dyDescent="0.15">
      <c r="A143" s="366" t="s">
        <v>1394</v>
      </c>
      <c r="B143" s="117">
        <v>5331</v>
      </c>
      <c r="C143" s="118" t="s">
        <v>1229</v>
      </c>
      <c r="D143" s="123">
        <v>811</v>
      </c>
    </row>
    <row r="144" spans="1:5" s="116" customFormat="1" ht="14.25" x14ac:dyDescent="0.15">
      <c r="A144" s="352"/>
      <c r="B144" s="117" t="s">
        <v>1052</v>
      </c>
      <c r="C144" s="118" t="s">
        <v>1230</v>
      </c>
      <c r="D144" s="123">
        <v>4608</v>
      </c>
    </row>
    <row r="145" spans="1:11" s="116" customFormat="1" ht="14.25" x14ac:dyDescent="0.15">
      <c r="A145" s="353"/>
      <c r="B145" s="117" t="s">
        <v>1053</v>
      </c>
      <c r="C145" s="118" t="s">
        <v>1231</v>
      </c>
      <c r="D145" s="123">
        <v>8700</v>
      </c>
    </row>
    <row r="146" spans="1:11" s="120" customFormat="1" ht="14.25" x14ac:dyDescent="0.15">
      <c r="A146" s="362" t="s">
        <v>1395</v>
      </c>
      <c r="B146" s="117">
        <v>3214</v>
      </c>
      <c r="C146" s="118" t="s">
        <v>1232</v>
      </c>
      <c r="D146" s="123">
        <v>244</v>
      </c>
    </row>
    <row r="147" spans="1:11" s="120" customFormat="1" ht="14.25" x14ac:dyDescent="0.15">
      <c r="A147" s="363"/>
      <c r="B147" s="117" t="s">
        <v>1039</v>
      </c>
      <c r="C147" s="118" t="s">
        <v>1233</v>
      </c>
      <c r="D147" s="123">
        <v>2440</v>
      </c>
    </row>
    <row r="148" spans="1:11" s="120" customFormat="1" ht="14.25" x14ac:dyDescent="0.15">
      <c r="A148" s="363"/>
      <c r="B148" s="117" t="s">
        <v>1040</v>
      </c>
      <c r="C148" s="118" t="s">
        <v>1234</v>
      </c>
      <c r="D148" s="123">
        <v>4620</v>
      </c>
    </row>
    <row r="149" spans="1:11" s="120" customFormat="1" ht="14.25" x14ac:dyDescent="0.15">
      <c r="A149" s="364"/>
      <c r="B149" s="117">
        <v>3788</v>
      </c>
      <c r="C149" s="118" t="s">
        <v>1235</v>
      </c>
      <c r="D149" s="123">
        <v>732</v>
      </c>
    </row>
    <row r="150" spans="1:11" s="120" customFormat="1" ht="14.25" x14ac:dyDescent="0.15">
      <c r="A150" s="362" t="s">
        <v>1396</v>
      </c>
      <c r="B150" s="117">
        <v>8431</v>
      </c>
      <c r="C150" s="118" t="s">
        <v>1236</v>
      </c>
      <c r="D150" s="123">
        <v>244</v>
      </c>
    </row>
    <row r="151" spans="1:11" s="120" customFormat="1" ht="14.25" x14ac:dyDescent="0.15">
      <c r="A151" s="363"/>
      <c r="B151" s="117" t="s">
        <v>1043</v>
      </c>
      <c r="C151" s="118" t="s">
        <v>1237</v>
      </c>
      <c r="D151" s="123">
        <v>2440</v>
      </c>
    </row>
    <row r="152" spans="1:11" s="120" customFormat="1" ht="14.25" x14ac:dyDescent="0.15">
      <c r="A152" s="363"/>
      <c r="B152" s="126" t="s">
        <v>1044</v>
      </c>
      <c r="C152" s="127" t="s">
        <v>1238</v>
      </c>
      <c r="D152" s="128">
        <v>4620</v>
      </c>
    </row>
    <row r="153" spans="1:11" s="120" customFormat="1" ht="14.25" x14ac:dyDescent="0.15">
      <c r="A153" s="364"/>
      <c r="B153" s="117">
        <v>9155</v>
      </c>
      <c r="C153" s="118" t="s">
        <v>1239</v>
      </c>
      <c r="D153" s="123">
        <v>732</v>
      </c>
    </row>
    <row r="154" spans="1:11" s="120" customFormat="1" ht="14.25" x14ac:dyDescent="0.15">
      <c r="A154" s="362" t="s">
        <v>1397</v>
      </c>
      <c r="B154" s="117">
        <v>10649</v>
      </c>
      <c r="C154" s="118" t="s">
        <v>1240</v>
      </c>
      <c r="D154" s="123">
        <v>244</v>
      </c>
    </row>
    <row r="155" spans="1:11" s="120" customFormat="1" ht="14.25" x14ac:dyDescent="0.15">
      <c r="A155" s="363"/>
      <c r="B155" s="117" t="s">
        <v>1047</v>
      </c>
      <c r="C155" s="118" t="s">
        <v>1241</v>
      </c>
      <c r="D155" s="123">
        <v>2440</v>
      </c>
    </row>
    <row r="156" spans="1:11" s="120" customFormat="1" ht="14.25" x14ac:dyDescent="0.15">
      <c r="A156" s="363"/>
      <c r="B156" s="117" t="s">
        <v>1048</v>
      </c>
      <c r="C156" s="118" t="s">
        <v>1242</v>
      </c>
      <c r="D156" s="123">
        <v>4620</v>
      </c>
    </row>
    <row r="157" spans="1:11" s="120" customFormat="1" ht="14.25" x14ac:dyDescent="0.15">
      <c r="A157" s="364"/>
      <c r="B157" s="117">
        <v>11868</v>
      </c>
      <c r="C157" s="118" t="s">
        <v>1243</v>
      </c>
      <c r="D157" s="123">
        <v>732</v>
      </c>
    </row>
    <row r="158" spans="1:11" s="120" customFormat="1" ht="27" customHeight="1" thickBot="1" x14ac:dyDescent="0.2">
      <c r="A158" s="129" t="s">
        <v>1398</v>
      </c>
      <c r="B158" s="130">
        <v>10779</v>
      </c>
      <c r="C158" s="131" t="s">
        <v>1244</v>
      </c>
      <c r="D158" s="132">
        <v>732</v>
      </c>
    </row>
    <row r="159" spans="1:11" s="120" customFormat="1" ht="15" thickTop="1" x14ac:dyDescent="0.15">
      <c r="A159" s="365" t="s">
        <v>1399</v>
      </c>
      <c r="B159" s="133">
        <v>3252</v>
      </c>
      <c r="C159" s="134" t="s">
        <v>1245</v>
      </c>
      <c r="D159" s="135">
        <v>1336</v>
      </c>
      <c r="E159" s="136"/>
      <c r="F159" s="350" t="s">
        <v>1078</v>
      </c>
      <c r="G159" s="350"/>
      <c r="H159" s="350"/>
      <c r="I159" s="350"/>
      <c r="J159" s="350"/>
      <c r="K159" s="350"/>
    </row>
    <row r="160" spans="1:11" s="120" customFormat="1" ht="14.25" x14ac:dyDescent="0.15">
      <c r="A160" s="360"/>
      <c r="B160" s="117" t="s">
        <v>1041</v>
      </c>
      <c r="C160" s="118" t="s">
        <v>1246</v>
      </c>
      <c r="D160" s="123">
        <v>11880</v>
      </c>
      <c r="E160" s="137"/>
      <c r="F160" s="137"/>
      <c r="G160" s="137"/>
      <c r="H160" s="137"/>
      <c r="I160" s="137"/>
      <c r="J160" s="137"/>
      <c r="K160" s="137"/>
    </row>
    <row r="161" spans="1:11" s="120" customFormat="1" ht="14.25" x14ac:dyDescent="0.15">
      <c r="A161" s="360"/>
      <c r="B161" s="117">
        <v>3283</v>
      </c>
      <c r="C161" s="118" t="s">
        <v>1247</v>
      </c>
      <c r="D161" s="123">
        <v>3574</v>
      </c>
      <c r="E161" s="137"/>
      <c r="F161" s="137"/>
      <c r="G161" s="137"/>
      <c r="H161" s="137"/>
      <c r="I161" s="137"/>
      <c r="J161" s="137"/>
      <c r="K161" s="137"/>
    </row>
    <row r="162" spans="1:11" s="120" customFormat="1" ht="14.25" x14ac:dyDescent="0.15">
      <c r="A162" s="361"/>
      <c r="B162" s="117" t="s">
        <v>1042</v>
      </c>
      <c r="C162" s="118" t="s">
        <v>1248</v>
      </c>
      <c r="D162" s="123">
        <v>17870</v>
      </c>
      <c r="E162" s="137"/>
      <c r="F162" s="137"/>
      <c r="G162" s="137"/>
      <c r="H162" s="137"/>
      <c r="I162" s="137"/>
      <c r="J162" s="137"/>
      <c r="K162" s="137"/>
    </row>
    <row r="163" spans="1:11" s="120" customFormat="1" x14ac:dyDescent="0.15">
      <c r="A163" s="359" t="s">
        <v>1400</v>
      </c>
      <c r="B163" s="117">
        <v>9162</v>
      </c>
      <c r="C163" s="118" t="s">
        <v>1249</v>
      </c>
      <c r="D163" s="123">
        <v>1336</v>
      </c>
    </row>
    <row r="164" spans="1:11" s="120" customFormat="1" ht="14.25" x14ac:dyDescent="0.15">
      <c r="A164" s="360"/>
      <c r="B164" s="117" t="s">
        <v>1045</v>
      </c>
      <c r="C164" s="118" t="s">
        <v>1250</v>
      </c>
      <c r="D164" s="123">
        <v>12620</v>
      </c>
    </row>
    <row r="165" spans="1:11" s="120" customFormat="1" ht="14.25" x14ac:dyDescent="0.15">
      <c r="A165" s="360"/>
      <c r="B165" s="117">
        <v>9186</v>
      </c>
      <c r="C165" s="118" t="s">
        <v>1251</v>
      </c>
      <c r="D165" s="123">
        <v>3784</v>
      </c>
    </row>
    <row r="166" spans="1:11" s="120" customFormat="1" ht="14.25" x14ac:dyDescent="0.15">
      <c r="A166" s="361"/>
      <c r="B166" s="117" t="s">
        <v>1046</v>
      </c>
      <c r="C166" s="118" t="s">
        <v>1252</v>
      </c>
      <c r="D166" s="123">
        <v>17870</v>
      </c>
    </row>
    <row r="167" spans="1:11" s="120" customFormat="1" ht="14.25" x14ac:dyDescent="0.15">
      <c r="A167" s="359" t="s">
        <v>1401</v>
      </c>
      <c r="B167" s="117">
        <v>10656</v>
      </c>
      <c r="C167" s="118" t="s">
        <v>1253</v>
      </c>
      <c r="D167" s="123">
        <v>1336</v>
      </c>
    </row>
    <row r="168" spans="1:11" s="120" customFormat="1" ht="14.25" x14ac:dyDescent="0.15">
      <c r="A168" s="360"/>
      <c r="B168" s="117" t="s">
        <v>1049</v>
      </c>
      <c r="C168" s="118" t="s">
        <v>1254</v>
      </c>
      <c r="D168" s="123">
        <v>12620</v>
      </c>
    </row>
    <row r="169" spans="1:11" s="120" customFormat="1" ht="14.25" x14ac:dyDescent="0.15">
      <c r="A169" s="360"/>
      <c r="B169" s="117">
        <v>10670</v>
      </c>
      <c r="C169" s="118" t="s">
        <v>1255</v>
      </c>
      <c r="D169" s="123">
        <v>3784</v>
      </c>
    </row>
    <row r="170" spans="1:11" s="120" customFormat="1" ht="14.25" x14ac:dyDescent="0.15">
      <c r="A170" s="361"/>
      <c r="B170" s="117" t="s">
        <v>1050</v>
      </c>
      <c r="C170" s="118" t="s">
        <v>1256</v>
      </c>
      <c r="D170" s="123">
        <v>17870</v>
      </c>
    </row>
    <row r="171" spans="1:11" s="120" customFormat="1" ht="14.25" x14ac:dyDescent="0.15">
      <c r="A171" s="359" t="s">
        <v>1402</v>
      </c>
      <c r="B171" s="117">
        <v>9278</v>
      </c>
      <c r="C171" s="118" t="s">
        <v>1257</v>
      </c>
      <c r="D171" s="123">
        <v>3784</v>
      </c>
    </row>
    <row r="172" spans="1:11" s="120" customFormat="1" ht="14.25" x14ac:dyDescent="0.15">
      <c r="A172" s="360"/>
      <c r="B172" s="117" t="s">
        <v>1051</v>
      </c>
      <c r="C172" s="118" t="s">
        <v>1258</v>
      </c>
      <c r="D172" s="123">
        <v>17870</v>
      </c>
    </row>
    <row r="173" spans="1:11" s="120" customFormat="1" ht="14.25" x14ac:dyDescent="0.15">
      <c r="A173" s="361"/>
      <c r="B173" s="117">
        <v>12810</v>
      </c>
      <c r="C173" s="118" t="s">
        <v>1259</v>
      </c>
      <c r="D173" s="123">
        <v>8410</v>
      </c>
    </row>
    <row r="174" spans="1:11" s="120" customFormat="1" ht="14.25" x14ac:dyDescent="0.15">
      <c r="A174" s="367" t="s">
        <v>1084</v>
      </c>
      <c r="B174" s="117">
        <v>9964</v>
      </c>
      <c r="C174" s="118" t="s">
        <v>1260</v>
      </c>
      <c r="D174" s="123">
        <v>1557</v>
      </c>
    </row>
    <row r="175" spans="1:11" s="120" customFormat="1" ht="14.25" x14ac:dyDescent="0.15">
      <c r="A175" s="368"/>
      <c r="B175" s="117">
        <v>10618</v>
      </c>
      <c r="C175" s="118" t="s">
        <v>1261</v>
      </c>
      <c r="D175" s="123">
        <v>3000</v>
      </c>
    </row>
    <row r="176" spans="1:11" s="120" customFormat="1" ht="14.25" x14ac:dyDescent="0.15">
      <c r="A176" s="368"/>
      <c r="B176" s="117">
        <v>10625</v>
      </c>
      <c r="C176" s="118" t="s">
        <v>1262</v>
      </c>
      <c r="D176" s="123">
        <v>5000</v>
      </c>
    </row>
    <row r="177" spans="1:4" s="120" customFormat="1" ht="14.25" x14ac:dyDescent="0.15">
      <c r="A177" s="369"/>
      <c r="B177" s="117">
        <v>10632</v>
      </c>
      <c r="C177" s="118" t="s">
        <v>1263</v>
      </c>
      <c r="D177" s="123">
        <v>10000</v>
      </c>
    </row>
    <row r="178" spans="1:4" s="120" customFormat="1" ht="14.25" x14ac:dyDescent="0.15">
      <c r="A178" s="367" t="s">
        <v>1054</v>
      </c>
      <c r="B178" s="117">
        <v>11769</v>
      </c>
      <c r="C178" s="118" t="s">
        <v>1264</v>
      </c>
      <c r="D178" s="123">
        <v>7099</v>
      </c>
    </row>
    <row r="179" spans="1:4" s="120" customFormat="1" ht="14.25" x14ac:dyDescent="0.15">
      <c r="A179" s="368"/>
      <c r="B179" s="117">
        <v>11776</v>
      </c>
      <c r="C179" s="118" t="s">
        <v>1265</v>
      </c>
      <c r="D179" s="123">
        <v>7205</v>
      </c>
    </row>
    <row r="180" spans="1:4" s="120" customFormat="1" ht="14.25" x14ac:dyDescent="0.15">
      <c r="A180" s="368"/>
      <c r="B180" s="117">
        <v>11783</v>
      </c>
      <c r="C180" s="118" t="s">
        <v>1266</v>
      </c>
      <c r="D180" s="123">
        <v>7248</v>
      </c>
    </row>
    <row r="181" spans="1:4" s="120" customFormat="1" ht="14.25" x14ac:dyDescent="0.15">
      <c r="A181" s="368"/>
      <c r="B181" s="117">
        <v>11790</v>
      </c>
      <c r="C181" s="118" t="s">
        <v>1267</v>
      </c>
      <c r="D181" s="123">
        <v>8704</v>
      </c>
    </row>
    <row r="182" spans="1:4" s="120" customFormat="1" ht="14.25" x14ac:dyDescent="0.15">
      <c r="A182" s="368"/>
      <c r="B182" s="117">
        <v>11806</v>
      </c>
      <c r="C182" s="118" t="s">
        <v>1268</v>
      </c>
      <c r="D182" s="123">
        <v>7221</v>
      </c>
    </row>
    <row r="183" spans="1:4" s="120" customFormat="1" ht="14.25" x14ac:dyDescent="0.15">
      <c r="A183" s="368"/>
      <c r="B183" s="117">
        <v>12025</v>
      </c>
      <c r="C183" s="118" t="s">
        <v>1269</v>
      </c>
      <c r="D183" s="123">
        <v>7355</v>
      </c>
    </row>
    <row r="184" spans="1:4" s="120" customFormat="1" ht="14.25" x14ac:dyDescent="0.15">
      <c r="A184" s="368"/>
      <c r="B184" s="117">
        <v>12032</v>
      </c>
      <c r="C184" s="118" t="s">
        <v>1270</v>
      </c>
      <c r="D184" s="123">
        <v>8588</v>
      </c>
    </row>
    <row r="185" spans="1:4" s="120" customFormat="1" ht="14.25" x14ac:dyDescent="0.15">
      <c r="A185" s="369"/>
      <c r="B185" s="117">
        <v>12049</v>
      </c>
      <c r="C185" s="118" t="s">
        <v>1271</v>
      </c>
      <c r="D185" s="123">
        <v>7806</v>
      </c>
    </row>
    <row r="186" spans="1:4" s="120" customFormat="1" ht="14.25" x14ac:dyDescent="0.15">
      <c r="A186" s="367" t="s">
        <v>1055</v>
      </c>
      <c r="B186" s="117">
        <v>11912</v>
      </c>
      <c r="C186" s="118" t="s">
        <v>1272</v>
      </c>
      <c r="D186" s="123">
        <v>2114</v>
      </c>
    </row>
    <row r="187" spans="1:4" s="120" customFormat="1" ht="14.25" x14ac:dyDescent="0.15">
      <c r="A187" s="368"/>
      <c r="B187" s="117">
        <v>11929</v>
      </c>
      <c r="C187" s="118" t="s">
        <v>1273</v>
      </c>
      <c r="D187" s="123">
        <v>2239</v>
      </c>
    </row>
    <row r="188" spans="1:4" s="120" customFormat="1" ht="14.25" x14ac:dyDescent="0.15">
      <c r="A188" s="368"/>
      <c r="B188" s="117">
        <v>11936</v>
      </c>
      <c r="C188" s="118" t="s">
        <v>1274</v>
      </c>
      <c r="D188" s="123">
        <v>2261</v>
      </c>
    </row>
    <row r="189" spans="1:4" s="120" customFormat="1" ht="14.25" x14ac:dyDescent="0.15">
      <c r="A189" s="368"/>
      <c r="B189" s="117">
        <v>11943</v>
      </c>
      <c r="C189" s="118" t="s">
        <v>1275</v>
      </c>
      <c r="D189" s="123">
        <v>2394</v>
      </c>
    </row>
    <row r="190" spans="1:4" s="120" customFormat="1" ht="14.25" x14ac:dyDescent="0.15">
      <c r="A190" s="368"/>
      <c r="B190" s="117">
        <v>11950</v>
      </c>
      <c r="C190" s="118" t="s">
        <v>1276</v>
      </c>
      <c r="D190" s="123">
        <v>2394</v>
      </c>
    </row>
    <row r="191" spans="1:4" s="120" customFormat="1" ht="14.25" x14ac:dyDescent="0.15">
      <c r="A191" s="368"/>
      <c r="B191" s="117">
        <v>11967</v>
      </c>
      <c r="C191" s="118" t="s">
        <v>1277</v>
      </c>
      <c r="D191" s="123">
        <v>2433</v>
      </c>
    </row>
    <row r="192" spans="1:4" s="120" customFormat="1" ht="14.25" x14ac:dyDescent="0.15">
      <c r="A192" s="368"/>
      <c r="B192" s="117">
        <v>11974</v>
      </c>
      <c r="C192" s="118" t="s">
        <v>1278</v>
      </c>
      <c r="D192" s="123">
        <v>2298</v>
      </c>
    </row>
    <row r="193" spans="1:4" s="120" customFormat="1" ht="14.25" x14ac:dyDescent="0.15">
      <c r="A193" s="368"/>
      <c r="B193" s="117">
        <v>11981</v>
      </c>
      <c r="C193" s="118" t="s">
        <v>1279</v>
      </c>
      <c r="D193" s="123">
        <v>2298</v>
      </c>
    </row>
    <row r="194" spans="1:4" s="120" customFormat="1" ht="14.25" x14ac:dyDescent="0.15">
      <c r="A194" s="369"/>
      <c r="B194" s="117">
        <v>11998</v>
      </c>
      <c r="C194" s="118" t="s">
        <v>1280</v>
      </c>
      <c r="D194" s="123">
        <v>3005</v>
      </c>
    </row>
    <row r="195" spans="1:4" s="120" customFormat="1" ht="14.25" x14ac:dyDescent="0.15">
      <c r="A195" s="367" t="s">
        <v>1056</v>
      </c>
      <c r="B195" s="117">
        <v>12254</v>
      </c>
      <c r="C195" s="118" t="s">
        <v>1281</v>
      </c>
      <c r="D195" s="123">
        <v>1389</v>
      </c>
    </row>
    <row r="196" spans="1:4" s="120" customFormat="1" ht="14.25" x14ac:dyDescent="0.15">
      <c r="A196" s="368"/>
      <c r="B196" s="117">
        <v>12261</v>
      </c>
      <c r="C196" s="118" t="s">
        <v>1282</v>
      </c>
      <c r="D196" s="123">
        <v>1312</v>
      </c>
    </row>
    <row r="197" spans="1:4" s="120" customFormat="1" ht="14.25" x14ac:dyDescent="0.15">
      <c r="A197" s="368"/>
      <c r="B197" s="117">
        <v>12278</v>
      </c>
      <c r="C197" s="118" t="s">
        <v>1283</v>
      </c>
      <c r="D197" s="123">
        <v>1389</v>
      </c>
    </row>
    <row r="198" spans="1:4" s="120" customFormat="1" ht="14.25" x14ac:dyDescent="0.15">
      <c r="A198" s="368"/>
      <c r="B198" s="117">
        <v>12285</v>
      </c>
      <c r="C198" s="118" t="s">
        <v>1284</v>
      </c>
      <c r="D198" s="123">
        <v>1389</v>
      </c>
    </row>
    <row r="199" spans="1:4" s="120" customFormat="1" ht="14.25" x14ac:dyDescent="0.15">
      <c r="A199" s="368"/>
      <c r="B199" s="117">
        <v>12292</v>
      </c>
      <c r="C199" s="118" t="s">
        <v>1285</v>
      </c>
      <c r="D199" s="123">
        <v>1389</v>
      </c>
    </row>
    <row r="200" spans="1:4" s="120" customFormat="1" ht="14.25" x14ac:dyDescent="0.15">
      <c r="A200" s="368"/>
      <c r="B200" s="117">
        <v>12308</v>
      </c>
      <c r="C200" s="118" t="s">
        <v>1286</v>
      </c>
      <c r="D200" s="123">
        <v>1722</v>
      </c>
    </row>
    <row r="201" spans="1:4" s="120" customFormat="1" ht="14.25" x14ac:dyDescent="0.15">
      <c r="A201" s="368"/>
      <c r="B201" s="117">
        <v>12315</v>
      </c>
      <c r="C201" s="118" t="s">
        <v>1287</v>
      </c>
      <c r="D201" s="123">
        <v>1913</v>
      </c>
    </row>
    <row r="202" spans="1:4" s="120" customFormat="1" ht="14.25" x14ac:dyDescent="0.15">
      <c r="A202" s="368"/>
      <c r="B202" s="117">
        <v>12322</v>
      </c>
      <c r="C202" s="118" t="s">
        <v>1288</v>
      </c>
      <c r="D202" s="123">
        <v>1989</v>
      </c>
    </row>
    <row r="203" spans="1:4" s="120" customFormat="1" ht="14.25" x14ac:dyDescent="0.15">
      <c r="A203" s="368"/>
      <c r="B203" s="117">
        <v>12339</v>
      </c>
      <c r="C203" s="118" t="s">
        <v>1289</v>
      </c>
      <c r="D203" s="123">
        <v>2079</v>
      </c>
    </row>
    <row r="204" spans="1:4" s="120" customFormat="1" ht="14.25" x14ac:dyDescent="0.15">
      <c r="A204" s="368"/>
      <c r="B204" s="117">
        <v>12346</v>
      </c>
      <c r="C204" s="118" t="s">
        <v>1290</v>
      </c>
      <c r="D204" s="123">
        <v>2159</v>
      </c>
    </row>
    <row r="205" spans="1:4" s="120" customFormat="1" ht="14.25" x14ac:dyDescent="0.15">
      <c r="A205" s="368"/>
      <c r="B205" s="117">
        <v>12353</v>
      </c>
      <c r="C205" s="118" t="s">
        <v>1291</v>
      </c>
      <c r="D205" s="123">
        <v>2286</v>
      </c>
    </row>
    <row r="206" spans="1:4" s="120" customFormat="1" ht="14.25" x14ac:dyDescent="0.15">
      <c r="A206" s="368"/>
      <c r="B206" s="117">
        <v>12360</v>
      </c>
      <c r="C206" s="118" t="s">
        <v>1292</v>
      </c>
      <c r="D206" s="123">
        <v>2286</v>
      </c>
    </row>
    <row r="207" spans="1:4" s="120" customFormat="1" ht="14.25" x14ac:dyDescent="0.15">
      <c r="A207" s="369"/>
      <c r="B207" s="117">
        <v>12377</v>
      </c>
      <c r="C207" s="118" t="s">
        <v>1293</v>
      </c>
      <c r="D207" s="123">
        <v>2286</v>
      </c>
    </row>
    <row r="208" spans="1:4" s="120" customFormat="1" ht="14.25" x14ac:dyDescent="0.15">
      <c r="A208" s="367" t="s">
        <v>1057</v>
      </c>
      <c r="B208" s="117">
        <v>12230</v>
      </c>
      <c r="C208" s="118" t="s">
        <v>1294</v>
      </c>
      <c r="D208" s="123">
        <v>3002</v>
      </c>
    </row>
    <row r="209" spans="1:4" s="120" customFormat="1" ht="14.25" x14ac:dyDescent="0.15">
      <c r="A209" s="368"/>
      <c r="B209" s="117">
        <v>12247</v>
      </c>
      <c r="C209" s="118" t="s">
        <v>1295</v>
      </c>
      <c r="D209" s="123">
        <v>2205</v>
      </c>
    </row>
    <row r="210" spans="1:4" s="120" customFormat="1" ht="14.25" x14ac:dyDescent="0.15">
      <c r="A210" s="368"/>
      <c r="B210" s="117">
        <v>12384</v>
      </c>
      <c r="C210" s="118" t="s">
        <v>1296</v>
      </c>
      <c r="D210" s="123">
        <v>2291</v>
      </c>
    </row>
    <row r="211" spans="1:4" s="120" customFormat="1" ht="14.25" x14ac:dyDescent="0.15">
      <c r="A211" s="368"/>
      <c r="B211" s="117">
        <v>12391</v>
      </c>
      <c r="C211" s="118" t="s">
        <v>1297</v>
      </c>
      <c r="D211" s="123">
        <v>2391</v>
      </c>
    </row>
    <row r="212" spans="1:4" s="120" customFormat="1" ht="14.25" x14ac:dyDescent="0.15">
      <c r="A212" s="368"/>
      <c r="B212" s="117">
        <v>12407</v>
      </c>
      <c r="C212" s="118" t="s">
        <v>1298</v>
      </c>
      <c r="D212" s="123">
        <v>2435</v>
      </c>
    </row>
    <row r="213" spans="1:4" s="120" customFormat="1" ht="14.25" x14ac:dyDescent="0.15">
      <c r="A213" s="368"/>
      <c r="B213" s="117">
        <v>12414</v>
      </c>
      <c r="C213" s="118" t="s">
        <v>1299</v>
      </c>
      <c r="D213" s="123">
        <v>2394</v>
      </c>
    </row>
    <row r="214" spans="1:4" s="120" customFormat="1" ht="14.25" x14ac:dyDescent="0.15">
      <c r="A214" s="368"/>
      <c r="B214" s="117">
        <v>12421</v>
      </c>
      <c r="C214" s="118" t="s">
        <v>1300</v>
      </c>
      <c r="D214" s="123">
        <v>2620</v>
      </c>
    </row>
    <row r="215" spans="1:4" s="120" customFormat="1" ht="14.25" x14ac:dyDescent="0.15">
      <c r="A215" s="368"/>
      <c r="B215" s="117">
        <v>12438</v>
      </c>
      <c r="C215" s="118" t="s">
        <v>1301</v>
      </c>
      <c r="D215" s="123">
        <v>2954</v>
      </c>
    </row>
    <row r="216" spans="1:4" s="120" customFormat="1" ht="14.25" x14ac:dyDescent="0.15">
      <c r="A216" s="368"/>
      <c r="B216" s="117">
        <v>12445</v>
      </c>
      <c r="C216" s="118" t="s">
        <v>1302</v>
      </c>
      <c r="D216" s="123">
        <v>3054</v>
      </c>
    </row>
    <row r="217" spans="1:4" s="120" customFormat="1" ht="14.25" x14ac:dyDescent="0.15">
      <c r="A217" s="368"/>
      <c r="B217" s="117">
        <v>12452</v>
      </c>
      <c r="C217" s="118" t="s">
        <v>1303</v>
      </c>
      <c r="D217" s="123">
        <v>3287</v>
      </c>
    </row>
    <row r="218" spans="1:4" s="120" customFormat="1" ht="14.25" x14ac:dyDescent="0.15">
      <c r="A218" s="368"/>
      <c r="B218" s="117">
        <v>12469</v>
      </c>
      <c r="C218" s="118" t="s">
        <v>1304</v>
      </c>
      <c r="D218" s="123">
        <v>3431</v>
      </c>
    </row>
    <row r="219" spans="1:4" s="120" customFormat="1" ht="14.25" x14ac:dyDescent="0.15">
      <c r="A219" s="369"/>
      <c r="B219" s="117">
        <v>12476</v>
      </c>
      <c r="C219" s="118" t="s">
        <v>1305</v>
      </c>
      <c r="D219" s="123">
        <v>3321</v>
      </c>
    </row>
    <row r="220" spans="1:4" s="120" customFormat="1" ht="14.25" x14ac:dyDescent="0.15">
      <c r="A220" s="367" t="s">
        <v>1058</v>
      </c>
      <c r="B220" s="117">
        <v>12483</v>
      </c>
      <c r="C220" s="118" t="s">
        <v>1306</v>
      </c>
      <c r="D220" s="123">
        <v>3180</v>
      </c>
    </row>
    <row r="221" spans="1:4" s="120" customFormat="1" ht="14.25" x14ac:dyDescent="0.15">
      <c r="A221" s="368"/>
      <c r="B221" s="117">
        <v>12490</v>
      </c>
      <c r="C221" s="118" t="s">
        <v>1307</v>
      </c>
      <c r="D221" s="123">
        <v>3796</v>
      </c>
    </row>
    <row r="222" spans="1:4" s="120" customFormat="1" ht="14.25" x14ac:dyDescent="0.15">
      <c r="A222" s="368"/>
      <c r="B222" s="117">
        <v>12506</v>
      </c>
      <c r="C222" s="118" t="s">
        <v>1308</v>
      </c>
      <c r="D222" s="123">
        <v>4077</v>
      </c>
    </row>
    <row r="223" spans="1:4" s="120" customFormat="1" ht="14.25" x14ac:dyDescent="0.15">
      <c r="A223" s="368"/>
      <c r="B223" s="117">
        <v>12513</v>
      </c>
      <c r="C223" s="118" t="s">
        <v>1309</v>
      </c>
      <c r="D223" s="123">
        <v>5243</v>
      </c>
    </row>
    <row r="224" spans="1:4" s="120" customFormat="1" ht="14.25" x14ac:dyDescent="0.15">
      <c r="A224" s="369"/>
      <c r="B224" s="117">
        <v>12520</v>
      </c>
      <c r="C224" s="118" t="s">
        <v>1310</v>
      </c>
      <c r="D224" s="123">
        <v>6240</v>
      </c>
    </row>
    <row r="225" spans="1:4" s="120" customFormat="1" ht="14.25" x14ac:dyDescent="0.15">
      <c r="A225" s="367" t="s">
        <v>1022</v>
      </c>
      <c r="B225" s="117">
        <v>5157</v>
      </c>
      <c r="C225" s="118" t="s">
        <v>1311</v>
      </c>
      <c r="D225" s="123">
        <v>2208</v>
      </c>
    </row>
    <row r="226" spans="1:4" s="120" customFormat="1" ht="14.25" x14ac:dyDescent="0.15">
      <c r="A226" s="368"/>
      <c r="B226" s="117">
        <v>12537</v>
      </c>
      <c r="C226" s="118" t="s">
        <v>1312</v>
      </c>
      <c r="D226" s="123">
        <v>2348</v>
      </c>
    </row>
    <row r="227" spans="1:4" s="120" customFormat="1" ht="14.25" x14ac:dyDescent="0.15">
      <c r="A227" s="368"/>
      <c r="B227" s="117">
        <v>12544</v>
      </c>
      <c r="C227" s="118" t="s">
        <v>1313</v>
      </c>
      <c r="D227" s="123">
        <v>2275</v>
      </c>
    </row>
    <row r="228" spans="1:4" s="120" customFormat="1" ht="14.25" x14ac:dyDescent="0.15">
      <c r="A228" s="368"/>
      <c r="B228" s="117">
        <v>12551</v>
      </c>
      <c r="C228" s="118" t="s">
        <v>1314</v>
      </c>
      <c r="D228" s="123">
        <v>2338</v>
      </c>
    </row>
    <row r="229" spans="1:4" s="120" customFormat="1" ht="14.25" x14ac:dyDescent="0.15">
      <c r="A229" s="368"/>
      <c r="B229" s="117">
        <v>12568</v>
      </c>
      <c r="C229" s="118" t="s">
        <v>1315</v>
      </c>
      <c r="D229" s="123">
        <v>2509</v>
      </c>
    </row>
    <row r="230" spans="1:4" s="120" customFormat="1" ht="14.25" x14ac:dyDescent="0.15">
      <c r="A230" s="368"/>
      <c r="B230" s="117">
        <v>12575</v>
      </c>
      <c r="C230" s="118" t="s">
        <v>1316</v>
      </c>
      <c r="D230" s="123">
        <v>2860</v>
      </c>
    </row>
    <row r="231" spans="1:4" s="120" customFormat="1" ht="14.25" x14ac:dyDescent="0.15">
      <c r="A231" s="368"/>
      <c r="B231" s="117">
        <v>12582</v>
      </c>
      <c r="C231" s="118" t="s">
        <v>1317</v>
      </c>
      <c r="D231" s="123">
        <v>3151</v>
      </c>
    </row>
    <row r="232" spans="1:4" s="120" customFormat="1" ht="14.25" x14ac:dyDescent="0.15">
      <c r="A232" s="368"/>
      <c r="B232" s="117">
        <v>12599</v>
      </c>
      <c r="C232" s="118" t="s">
        <v>1318</v>
      </c>
      <c r="D232" s="123">
        <v>3178</v>
      </c>
    </row>
    <row r="233" spans="1:4" s="120" customFormat="1" ht="14.25" x14ac:dyDescent="0.15">
      <c r="A233" s="368"/>
      <c r="B233" s="117">
        <v>12605</v>
      </c>
      <c r="C233" s="118" t="s">
        <v>1319</v>
      </c>
      <c r="D233" s="123">
        <v>3447</v>
      </c>
    </row>
    <row r="234" spans="1:4" s="120" customFormat="1" ht="14.25" x14ac:dyDescent="0.15">
      <c r="A234" s="369"/>
      <c r="B234" s="117">
        <v>12612</v>
      </c>
      <c r="C234" s="118" t="s">
        <v>1320</v>
      </c>
      <c r="D234" s="123">
        <v>2171</v>
      </c>
    </row>
    <row r="235" spans="1:4" s="120" customFormat="1" ht="14.25" x14ac:dyDescent="0.15">
      <c r="A235" s="367" t="s">
        <v>1059</v>
      </c>
      <c r="B235" s="117">
        <v>11516</v>
      </c>
      <c r="C235" s="118" t="s">
        <v>1321</v>
      </c>
      <c r="D235" s="123">
        <v>3671</v>
      </c>
    </row>
    <row r="236" spans="1:4" s="120" customFormat="1" ht="14.25" x14ac:dyDescent="0.15">
      <c r="A236" s="368"/>
      <c r="B236" s="117">
        <v>11523</v>
      </c>
      <c r="C236" s="118" t="s">
        <v>1322</v>
      </c>
      <c r="D236" s="123">
        <v>3512</v>
      </c>
    </row>
    <row r="237" spans="1:4" s="120" customFormat="1" ht="14.25" x14ac:dyDescent="0.15">
      <c r="A237" s="368"/>
      <c r="B237" s="117">
        <v>11530</v>
      </c>
      <c r="C237" s="118" t="s">
        <v>1323</v>
      </c>
      <c r="D237" s="123">
        <v>3512</v>
      </c>
    </row>
    <row r="238" spans="1:4" s="120" customFormat="1" ht="14.25" x14ac:dyDescent="0.15">
      <c r="A238" s="368"/>
      <c r="B238" s="117">
        <v>11547</v>
      </c>
      <c r="C238" s="118" t="s">
        <v>1324</v>
      </c>
      <c r="D238" s="123">
        <v>3512</v>
      </c>
    </row>
    <row r="239" spans="1:4" s="120" customFormat="1" ht="14.25" x14ac:dyDescent="0.15">
      <c r="A239" s="368"/>
      <c r="B239" s="117">
        <v>11554</v>
      </c>
      <c r="C239" s="118" t="s">
        <v>1325</v>
      </c>
      <c r="D239" s="123">
        <v>3357</v>
      </c>
    </row>
    <row r="240" spans="1:4" s="120" customFormat="1" ht="14.25" x14ac:dyDescent="0.15">
      <c r="A240" s="368"/>
      <c r="B240" s="117">
        <v>11561</v>
      </c>
      <c r="C240" s="118" t="s">
        <v>1326</v>
      </c>
      <c r="D240" s="123">
        <v>3170</v>
      </c>
    </row>
    <row r="241" spans="1:4" s="120" customFormat="1" ht="14.25" x14ac:dyDescent="0.15">
      <c r="A241" s="368"/>
      <c r="B241" s="117">
        <v>11578</v>
      </c>
      <c r="C241" s="118" t="s">
        <v>1327</v>
      </c>
      <c r="D241" s="123">
        <v>3357</v>
      </c>
    </row>
    <row r="242" spans="1:4" s="120" customFormat="1" ht="14.25" x14ac:dyDescent="0.15">
      <c r="A242" s="368"/>
      <c r="B242" s="117">
        <v>11585</v>
      </c>
      <c r="C242" s="118" t="s">
        <v>1328</v>
      </c>
      <c r="D242" s="123">
        <v>3201</v>
      </c>
    </row>
    <row r="243" spans="1:4" s="120" customFormat="1" ht="14.25" x14ac:dyDescent="0.15">
      <c r="A243" s="368"/>
      <c r="B243" s="117">
        <v>11592</v>
      </c>
      <c r="C243" s="118" t="s">
        <v>1329</v>
      </c>
      <c r="D243" s="123">
        <v>3201</v>
      </c>
    </row>
    <row r="244" spans="1:4" s="120" customFormat="1" ht="14.25" x14ac:dyDescent="0.15">
      <c r="A244" s="368"/>
      <c r="B244" s="117">
        <v>11608</v>
      </c>
      <c r="C244" s="118" t="s">
        <v>1330</v>
      </c>
      <c r="D244" s="123">
        <v>3201</v>
      </c>
    </row>
    <row r="245" spans="1:4" s="120" customFormat="1" ht="14.25" x14ac:dyDescent="0.15">
      <c r="A245" s="368"/>
      <c r="B245" s="117">
        <v>11615</v>
      </c>
      <c r="C245" s="118" t="s">
        <v>1331</v>
      </c>
      <c r="D245" s="123">
        <v>3023</v>
      </c>
    </row>
    <row r="246" spans="1:4" s="120" customFormat="1" ht="14.25" x14ac:dyDescent="0.15">
      <c r="A246" s="368"/>
      <c r="B246" s="117">
        <v>11622</v>
      </c>
      <c r="C246" s="118" t="s">
        <v>1332</v>
      </c>
      <c r="D246" s="123">
        <v>3395</v>
      </c>
    </row>
    <row r="247" spans="1:4" s="120" customFormat="1" ht="14.25" x14ac:dyDescent="0.15">
      <c r="A247" s="368"/>
      <c r="B247" s="117">
        <v>11639</v>
      </c>
      <c r="C247" s="118" t="s">
        <v>1333</v>
      </c>
      <c r="D247" s="123">
        <v>3395</v>
      </c>
    </row>
    <row r="248" spans="1:4" s="120" customFormat="1" ht="14.25" x14ac:dyDescent="0.15">
      <c r="A248" s="368"/>
      <c r="B248" s="117">
        <v>11646</v>
      </c>
      <c r="C248" s="118" t="s">
        <v>1334</v>
      </c>
      <c r="D248" s="123">
        <v>3395</v>
      </c>
    </row>
    <row r="249" spans="1:4" s="120" customFormat="1" ht="14.25" x14ac:dyDescent="0.15">
      <c r="A249" s="368"/>
      <c r="B249" s="117">
        <v>11653</v>
      </c>
      <c r="C249" s="118" t="s">
        <v>1335</v>
      </c>
      <c r="D249" s="123">
        <v>3207</v>
      </c>
    </row>
    <row r="250" spans="1:4" s="120" customFormat="1" ht="14.25" x14ac:dyDescent="0.15">
      <c r="A250" s="368"/>
      <c r="B250" s="117">
        <v>11660</v>
      </c>
      <c r="C250" s="118" t="s">
        <v>1336</v>
      </c>
      <c r="D250" s="123">
        <v>3988</v>
      </c>
    </row>
    <row r="251" spans="1:4" s="120" customFormat="1" ht="14.25" x14ac:dyDescent="0.15">
      <c r="A251" s="368"/>
      <c r="B251" s="117">
        <v>11677</v>
      </c>
      <c r="C251" s="118" t="s">
        <v>1337</v>
      </c>
      <c r="D251" s="123">
        <v>4176</v>
      </c>
    </row>
    <row r="252" spans="1:4" s="120" customFormat="1" ht="14.25" x14ac:dyDescent="0.15">
      <c r="A252" s="368"/>
      <c r="B252" s="117">
        <v>11684</v>
      </c>
      <c r="C252" s="118" t="s">
        <v>1338</v>
      </c>
      <c r="D252" s="123">
        <v>4303</v>
      </c>
    </row>
    <row r="253" spans="1:4" s="120" customFormat="1" ht="14.25" x14ac:dyDescent="0.15">
      <c r="A253" s="368"/>
      <c r="B253" s="117">
        <v>11691</v>
      </c>
      <c r="C253" s="118" t="s">
        <v>1339</v>
      </c>
      <c r="D253" s="123">
        <v>4467</v>
      </c>
    </row>
    <row r="254" spans="1:4" s="120" customFormat="1" ht="14.25" x14ac:dyDescent="0.15">
      <c r="A254" s="368"/>
      <c r="B254" s="117">
        <v>11707</v>
      </c>
      <c r="C254" s="118" t="s">
        <v>1340</v>
      </c>
      <c r="D254" s="123">
        <v>4467</v>
      </c>
    </row>
    <row r="255" spans="1:4" s="120" customFormat="1" ht="14.25" x14ac:dyDescent="0.15">
      <c r="A255" s="368"/>
      <c r="B255" s="117">
        <v>11714</v>
      </c>
      <c r="C255" s="118" t="s">
        <v>1341</v>
      </c>
      <c r="D255" s="123">
        <v>4391</v>
      </c>
    </row>
    <row r="256" spans="1:4" s="120" customFormat="1" ht="14.25" x14ac:dyDescent="0.15">
      <c r="A256" s="368"/>
      <c r="B256" s="117">
        <v>11738</v>
      </c>
      <c r="C256" s="118" t="s">
        <v>1342</v>
      </c>
      <c r="D256" s="123">
        <v>4464</v>
      </c>
    </row>
    <row r="257" spans="1:4" s="120" customFormat="1" ht="14.25" x14ac:dyDescent="0.15">
      <c r="A257" s="368"/>
      <c r="B257" s="117">
        <v>11745</v>
      </c>
      <c r="C257" s="118" t="s">
        <v>1343</v>
      </c>
      <c r="D257" s="123">
        <v>4352</v>
      </c>
    </row>
    <row r="258" spans="1:4" s="120" customFormat="1" ht="14.25" x14ac:dyDescent="0.15">
      <c r="A258" s="368"/>
      <c r="B258" s="117">
        <v>11820</v>
      </c>
      <c r="C258" s="118" t="s">
        <v>1344</v>
      </c>
      <c r="D258" s="123">
        <v>5533</v>
      </c>
    </row>
    <row r="259" spans="1:4" s="120" customFormat="1" ht="14.25" x14ac:dyDescent="0.15">
      <c r="A259" s="369"/>
      <c r="B259" s="117">
        <v>12001</v>
      </c>
      <c r="C259" s="118" t="s">
        <v>1345</v>
      </c>
      <c r="D259" s="123">
        <v>4437</v>
      </c>
    </row>
    <row r="260" spans="1:4" s="120" customFormat="1" ht="14.25" x14ac:dyDescent="0.15">
      <c r="A260" s="367" t="s">
        <v>1060</v>
      </c>
      <c r="B260" s="117">
        <v>11257</v>
      </c>
      <c r="C260" s="118" t="s">
        <v>1346</v>
      </c>
      <c r="D260" s="123">
        <v>1271</v>
      </c>
    </row>
    <row r="261" spans="1:4" s="120" customFormat="1" ht="14.25" x14ac:dyDescent="0.15">
      <c r="A261" s="368"/>
      <c r="B261" s="117">
        <v>11264</v>
      </c>
      <c r="C261" s="118" t="s">
        <v>1347</v>
      </c>
      <c r="D261" s="123">
        <v>1346</v>
      </c>
    </row>
    <row r="262" spans="1:4" s="120" customFormat="1" ht="14.25" x14ac:dyDescent="0.15">
      <c r="A262" s="368"/>
      <c r="B262" s="117">
        <v>11271</v>
      </c>
      <c r="C262" s="118" t="s">
        <v>1348</v>
      </c>
      <c r="D262" s="123">
        <v>1346</v>
      </c>
    </row>
    <row r="263" spans="1:4" s="120" customFormat="1" ht="14.25" x14ac:dyDescent="0.15">
      <c r="A263" s="368"/>
      <c r="B263" s="117">
        <v>11288</v>
      </c>
      <c r="C263" s="118" t="s">
        <v>1349</v>
      </c>
      <c r="D263" s="123">
        <v>1638</v>
      </c>
    </row>
    <row r="264" spans="1:4" s="120" customFormat="1" ht="14.25" x14ac:dyDescent="0.15">
      <c r="A264" s="368"/>
      <c r="B264" s="117">
        <v>11295</v>
      </c>
      <c r="C264" s="118" t="s">
        <v>1350</v>
      </c>
      <c r="D264" s="123">
        <v>1638</v>
      </c>
    </row>
    <row r="265" spans="1:4" s="120" customFormat="1" ht="14.25" x14ac:dyDescent="0.15">
      <c r="A265" s="369"/>
      <c r="B265" s="117">
        <v>11301</v>
      </c>
      <c r="C265" s="118" t="s">
        <v>1351</v>
      </c>
      <c r="D265" s="123">
        <v>1929</v>
      </c>
    </row>
    <row r="266" spans="1:4" s="120" customFormat="1" ht="14.25" x14ac:dyDescent="0.15">
      <c r="A266" s="367" t="s">
        <v>1085</v>
      </c>
      <c r="B266" s="117">
        <v>10939</v>
      </c>
      <c r="C266" s="118" t="s">
        <v>1352</v>
      </c>
      <c r="D266" s="123">
        <v>5628</v>
      </c>
    </row>
    <row r="267" spans="1:4" s="120" customFormat="1" ht="14.25" x14ac:dyDescent="0.15">
      <c r="A267" s="368"/>
      <c r="B267" s="117">
        <v>10946</v>
      </c>
      <c r="C267" s="118" t="s">
        <v>1353</v>
      </c>
      <c r="D267" s="123">
        <v>5095</v>
      </c>
    </row>
    <row r="268" spans="1:4" s="120" customFormat="1" ht="14.25" x14ac:dyDescent="0.15">
      <c r="A268" s="369"/>
      <c r="B268" s="117">
        <v>10960</v>
      </c>
      <c r="C268" s="118" t="s">
        <v>1354</v>
      </c>
      <c r="D268" s="123">
        <v>7686</v>
      </c>
    </row>
    <row r="269" spans="1:4" s="120" customFormat="1" ht="14.25" x14ac:dyDescent="0.15">
      <c r="A269" s="367" t="s">
        <v>1061</v>
      </c>
      <c r="B269" s="117">
        <v>11318</v>
      </c>
      <c r="C269" s="118" t="s">
        <v>1355</v>
      </c>
      <c r="D269" s="123">
        <v>1929</v>
      </c>
    </row>
    <row r="270" spans="1:4" s="120" customFormat="1" ht="14.25" x14ac:dyDescent="0.15">
      <c r="A270" s="368"/>
      <c r="B270" s="117">
        <v>11325</v>
      </c>
      <c r="C270" s="118" t="s">
        <v>1356</v>
      </c>
      <c r="D270" s="123">
        <v>1929</v>
      </c>
    </row>
    <row r="271" spans="1:4" s="120" customFormat="1" ht="14.25" x14ac:dyDescent="0.15">
      <c r="A271" s="368"/>
      <c r="B271" s="117">
        <v>11332</v>
      </c>
      <c r="C271" s="118" t="s">
        <v>1357</v>
      </c>
      <c r="D271" s="123">
        <v>1929</v>
      </c>
    </row>
    <row r="272" spans="1:4" s="120" customFormat="1" ht="14.25" x14ac:dyDescent="0.15">
      <c r="A272" s="368"/>
      <c r="B272" s="117">
        <v>11349</v>
      </c>
      <c r="C272" s="118" t="s">
        <v>1358</v>
      </c>
      <c r="D272" s="123">
        <v>1929</v>
      </c>
    </row>
    <row r="273" spans="1:4" s="120" customFormat="1" ht="14.25" x14ac:dyDescent="0.15">
      <c r="A273" s="368"/>
      <c r="B273" s="117">
        <v>11356</v>
      </c>
      <c r="C273" s="118" t="s">
        <v>1359</v>
      </c>
      <c r="D273" s="123">
        <v>2221</v>
      </c>
    </row>
    <row r="274" spans="1:4" s="120" customFormat="1" ht="14.25" x14ac:dyDescent="0.15">
      <c r="A274" s="368"/>
      <c r="B274" s="117">
        <v>11363</v>
      </c>
      <c r="C274" s="118" t="s">
        <v>1360</v>
      </c>
      <c r="D274" s="123">
        <v>2221</v>
      </c>
    </row>
    <row r="275" spans="1:4" s="120" customFormat="1" ht="14.25" x14ac:dyDescent="0.15">
      <c r="A275" s="368"/>
      <c r="B275" s="117">
        <v>11370</v>
      </c>
      <c r="C275" s="118" t="s">
        <v>1361</v>
      </c>
      <c r="D275" s="123">
        <v>2221</v>
      </c>
    </row>
    <row r="276" spans="1:4" s="120" customFormat="1" ht="14.25" x14ac:dyDescent="0.15">
      <c r="A276" s="368"/>
      <c r="B276" s="117">
        <v>11387</v>
      </c>
      <c r="C276" s="118" t="s">
        <v>1362</v>
      </c>
      <c r="D276" s="123">
        <v>2512</v>
      </c>
    </row>
    <row r="277" spans="1:4" s="120" customFormat="1" ht="14.25" x14ac:dyDescent="0.15">
      <c r="A277" s="368"/>
      <c r="B277" s="117">
        <v>11394</v>
      </c>
      <c r="C277" s="118" t="s">
        <v>1363</v>
      </c>
      <c r="D277" s="123">
        <v>2512</v>
      </c>
    </row>
    <row r="278" spans="1:4" s="120" customFormat="1" ht="14.25" x14ac:dyDescent="0.15">
      <c r="A278" s="369"/>
      <c r="B278" s="117">
        <v>11509</v>
      </c>
      <c r="C278" s="118" t="s">
        <v>1364</v>
      </c>
      <c r="D278" s="123">
        <v>2804</v>
      </c>
    </row>
    <row r="279" spans="1:4" s="120" customFormat="1" ht="14.25" x14ac:dyDescent="0.15">
      <c r="A279" s="367" t="s">
        <v>1062</v>
      </c>
      <c r="B279" s="117">
        <v>5973</v>
      </c>
      <c r="C279" s="118" t="s">
        <v>1365</v>
      </c>
      <c r="D279" s="123">
        <v>2144</v>
      </c>
    </row>
    <row r="280" spans="1:4" s="120" customFormat="1" ht="14.25" x14ac:dyDescent="0.15">
      <c r="A280" s="368"/>
      <c r="B280" s="117">
        <v>11431</v>
      </c>
      <c r="C280" s="118" t="s">
        <v>1366</v>
      </c>
      <c r="D280" s="123">
        <v>2232</v>
      </c>
    </row>
    <row r="281" spans="1:4" s="120" customFormat="1" ht="14.25" x14ac:dyDescent="0.15">
      <c r="A281" s="368"/>
      <c r="B281" s="117">
        <v>11448</v>
      </c>
      <c r="C281" s="118" t="s">
        <v>1367</v>
      </c>
      <c r="D281" s="123">
        <v>2363</v>
      </c>
    </row>
    <row r="282" spans="1:4" s="120" customFormat="1" ht="14.25" x14ac:dyDescent="0.15">
      <c r="A282" s="368"/>
      <c r="B282" s="117">
        <v>11455</v>
      </c>
      <c r="C282" s="118" t="s">
        <v>1368</v>
      </c>
      <c r="D282" s="123">
        <v>2641</v>
      </c>
    </row>
    <row r="283" spans="1:4" s="120" customFormat="1" ht="14.25" x14ac:dyDescent="0.15">
      <c r="A283" s="368"/>
      <c r="B283" s="117">
        <v>11462</v>
      </c>
      <c r="C283" s="118" t="s">
        <v>1369</v>
      </c>
      <c r="D283" s="123">
        <v>2797</v>
      </c>
    </row>
    <row r="284" spans="1:4" s="120" customFormat="1" ht="14.25" x14ac:dyDescent="0.15">
      <c r="A284" s="368"/>
      <c r="B284" s="117">
        <v>11479</v>
      </c>
      <c r="C284" s="118" t="s">
        <v>1370</v>
      </c>
      <c r="D284" s="123">
        <v>2797</v>
      </c>
    </row>
    <row r="285" spans="1:4" s="120" customFormat="1" ht="14.25" x14ac:dyDescent="0.15">
      <c r="A285" s="368"/>
      <c r="B285" s="117">
        <v>11486</v>
      </c>
      <c r="C285" s="118" t="s">
        <v>1371</v>
      </c>
      <c r="D285" s="123">
        <v>3231</v>
      </c>
    </row>
    <row r="286" spans="1:4" s="120" customFormat="1" ht="14.25" x14ac:dyDescent="0.15">
      <c r="A286" s="369"/>
      <c r="B286" s="117">
        <v>11493</v>
      </c>
      <c r="C286" s="118" t="s">
        <v>1372</v>
      </c>
      <c r="D286" s="123">
        <v>3231</v>
      </c>
    </row>
    <row r="287" spans="1:4" s="120" customFormat="1" ht="14.25" x14ac:dyDescent="0.15">
      <c r="A287" s="367" t="s">
        <v>1063</v>
      </c>
      <c r="B287" s="117">
        <v>6024</v>
      </c>
      <c r="C287" s="118" t="s">
        <v>1373</v>
      </c>
      <c r="D287" s="123">
        <v>1780</v>
      </c>
    </row>
    <row r="288" spans="1:4" s="120" customFormat="1" ht="14.25" x14ac:dyDescent="0.15">
      <c r="A288" s="368"/>
      <c r="B288" s="117">
        <v>6260</v>
      </c>
      <c r="C288" s="118" t="s">
        <v>1374</v>
      </c>
      <c r="D288" s="123">
        <v>1346</v>
      </c>
    </row>
    <row r="289" spans="1:55" s="120" customFormat="1" ht="14.25" x14ac:dyDescent="0.15">
      <c r="A289" s="368"/>
      <c r="B289" s="117">
        <v>6345</v>
      </c>
      <c r="C289" s="118" t="s">
        <v>1375</v>
      </c>
      <c r="D289" s="123">
        <v>2234</v>
      </c>
    </row>
    <row r="290" spans="1:55" s="120" customFormat="1" ht="14.25" x14ac:dyDescent="0.15">
      <c r="A290" s="368"/>
      <c r="B290" s="117">
        <v>8578</v>
      </c>
      <c r="C290" s="118" t="s">
        <v>1376</v>
      </c>
      <c r="D290" s="123">
        <v>1681</v>
      </c>
    </row>
    <row r="291" spans="1:55" s="120" customFormat="1" ht="14.25" x14ac:dyDescent="0.15">
      <c r="A291" s="368"/>
      <c r="B291" s="117">
        <v>11417</v>
      </c>
      <c r="C291" s="118" t="s">
        <v>1377</v>
      </c>
      <c r="D291" s="123">
        <v>2214</v>
      </c>
    </row>
    <row r="292" spans="1:55" s="120" customFormat="1" ht="14.25" x14ac:dyDescent="0.15">
      <c r="A292" s="369"/>
      <c r="B292" s="117">
        <v>11424</v>
      </c>
      <c r="C292" s="118" t="s">
        <v>1378</v>
      </c>
      <c r="D292" s="123">
        <v>2214</v>
      </c>
    </row>
    <row r="293" spans="1:55" s="116" customFormat="1" ht="30" customHeight="1" x14ac:dyDescent="0.15">
      <c r="A293" s="138" t="s">
        <v>982</v>
      </c>
      <c r="B293" s="122">
        <v>10502</v>
      </c>
      <c r="C293" s="118" t="s">
        <v>1379</v>
      </c>
      <c r="D293" s="123">
        <v>2721</v>
      </c>
      <c r="E293" s="115">
        <v>0</v>
      </c>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row>
    <row r="294" spans="1:55" s="120" customFormat="1" ht="41.25" customHeight="1" thickBot="1" x14ac:dyDescent="0.2">
      <c r="A294" s="142" t="s">
        <v>1064</v>
      </c>
      <c r="B294" s="143">
        <v>12841</v>
      </c>
      <c r="C294" s="144" t="s">
        <v>1380</v>
      </c>
      <c r="D294" s="145">
        <v>2900</v>
      </c>
    </row>
    <row r="295" spans="1:55" ht="20.25" x14ac:dyDescent="0.15">
      <c r="A295" s="347" t="s">
        <v>1405</v>
      </c>
      <c r="B295" s="347"/>
      <c r="C295" s="347"/>
      <c r="D295" s="347"/>
    </row>
  </sheetData>
  <mergeCells count="53">
    <mergeCell ref="A225:A234"/>
    <mergeCell ref="A1:D1"/>
    <mergeCell ref="A269:A278"/>
    <mergeCell ref="A279:A286"/>
    <mergeCell ref="A287:A292"/>
    <mergeCell ref="A195:A207"/>
    <mergeCell ref="A208:A219"/>
    <mergeCell ref="A220:A224"/>
    <mergeCell ref="A235:A259"/>
    <mergeCell ref="A260:A265"/>
    <mergeCell ref="A266:A268"/>
    <mergeCell ref="A174:A177"/>
    <mergeCell ref="A178:A185"/>
    <mergeCell ref="A186:A194"/>
    <mergeCell ref="A167:A170"/>
    <mergeCell ref="A163:A166"/>
    <mergeCell ref="A171:A173"/>
    <mergeCell ref="A146:A149"/>
    <mergeCell ref="A150:A153"/>
    <mergeCell ref="A159:A162"/>
    <mergeCell ref="A143:A145"/>
    <mergeCell ref="A154:A157"/>
    <mergeCell ref="A122:A124"/>
    <mergeCell ref="A125:A130"/>
    <mergeCell ref="A131:A134"/>
    <mergeCell ref="A135:A138"/>
    <mergeCell ref="A139:A142"/>
    <mergeCell ref="A107:A109"/>
    <mergeCell ref="A110:A112"/>
    <mergeCell ref="A113:A115"/>
    <mergeCell ref="A116:A118"/>
    <mergeCell ref="A119:A121"/>
    <mergeCell ref="A81:A90"/>
    <mergeCell ref="A91:A97"/>
    <mergeCell ref="A98:A101"/>
    <mergeCell ref="A102:A104"/>
    <mergeCell ref="A105:A106"/>
    <mergeCell ref="A295:D295"/>
    <mergeCell ref="F3:K3"/>
    <mergeCell ref="F159:K159"/>
    <mergeCell ref="A68:A70"/>
    <mergeCell ref="A3:A19"/>
    <mergeCell ref="A22:A23"/>
    <mergeCell ref="A24:A26"/>
    <mergeCell ref="A27:A35"/>
    <mergeCell ref="A36:A44"/>
    <mergeCell ref="A45:A50"/>
    <mergeCell ref="A51:A53"/>
    <mergeCell ref="A54:A59"/>
    <mergeCell ref="A60:A65"/>
    <mergeCell ref="A66:A67"/>
    <mergeCell ref="A71:A73"/>
    <mergeCell ref="A74:A80"/>
  </mergeCells>
  <phoneticPr fontId="2"/>
  <pageMargins left="0.75" right="0.75" top="1" bottom="1"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DF2B-8AAF-48D7-A413-BD438840AB44}">
  <sheetPr codeName="Sheet5"/>
  <dimension ref="B1:P48"/>
  <sheetViews>
    <sheetView zoomScaleNormal="100" workbookViewId="0">
      <selection activeCell="N19" sqref="N19"/>
    </sheetView>
  </sheetViews>
  <sheetFormatPr defaultColWidth="9" defaultRowHeight="13.5" x14ac:dyDescent="0.15"/>
  <cols>
    <col min="1" max="1" width="9" style="71"/>
    <col min="2" max="2" width="11" style="106" bestFit="1" customWidth="1"/>
    <col min="3" max="3" width="11.625" style="106" bestFit="1" customWidth="1"/>
    <col min="4" max="5" width="12.875" style="106" bestFit="1" customWidth="1"/>
    <col min="6" max="16384" width="9" style="71"/>
  </cols>
  <sheetData>
    <row r="1" spans="2:16" ht="24" customHeight="1" x14ac:dyDescent="0.15">
      <c r="B1" s="104" t="s">
        <v>922</v>
      </c>
      <c r="C1" s="105" t="s">
        <v>928</v>
      </c>
      <c r="D1" s="105" t="s">
        <v>929</v>
      </c>
      <c r="E1" s="105" t="s">
        <v>930</v>
      </c>
    </row>
    <row r="2" spans="2:16" x14ac:dyDescent="0.15">
      <c r="B2" s="106" t="s">
        <v>923</v>
      </c>
      <c r="C2" s="107">
        <v>1100</v>
      </c>
      <c r="D2" s="107">
        <v>770</v>
      </c>
      <c r="E2" s="107">
        <v>0</v>
      </c>
    </row>
    <row r="3" spans="2:16" x14ac:dyDescent="0.15">
      <c r="B3" s="106" t="s">
        <v>924</v>
      </c>
      <c r="C3" s="107">
        <v>1100</v>
      </c>
      <c r="D3" s="107">
        <v>770</v>
      </c>
      <c r="E3" s="107">
        <v>0</v>
      </c>
    </row>
    <row r="4" spans="2:16" x14ac:dyDescent="0.15">
      <c r="B4" s="106" t="s">
        <v>856</v>
      </c>
      <c r="C4" s="107">
        <v>770</v>
      </c>
      <c r="D4" s="107">
        <v>0</v>
      </c>
      <c r="E4" s="107">
        <v>0</v>
      </c>
    </row>
    <row r="5" spans="2:16" x14ac:dyDescent="0.15">
      <c r="B5" s="106" t="s">
        <v>857</v>
      </c>
      <c r="C5" s="107">
        <v>770</v>
      </c>
      <c r="D5" s="107">
        <v>0</v>
      </c>
      <c r="E5" s="107">
        <v>0</v>
      </c>
    </row>
    <row r="6" spans="2:16" x14ac:dyDescent="0.15">
      <c r="B6" s="106" t="s">
        <v>858</v>
      </c>
      <c r="C6" s="107">
        <v>770</v>
      </c>
      <c r="D6" s="107">
        <v>0</v>
      </c>
      <c r="E6" s="107">
        <v>0</v>
      </c>
    </row>
    <row r="7" spans="2:16" x14ac:dyDescent="0.15">
      <c r="B7" s="106" t="s">
        <v>859</v>
      </c>
      <c r="C7" s="107">
        <v>770</v>
      </c>
      <c r="D7" s="107">
        <v>0</v>
      </c>
      <c r="E7" s="107">
        <v>0</v>
      </c>
    </row>
    <row r="8" spans="2:16" x14ac:dyDescent="0.15">
      <c r="B8" s="106" t="s">
        <v>860</v>
      </c>
      <c r="C8" s="107">
        <v>770</v>
      </c>
      <c r="D8" s="107">
        <v>0</v>
      </c>
      <c r="E8" s="107">
        <v>0</v>
      </c>
    </row>
    <row r="9" spans="2:16" x14ac:dyDescent="0.15">
      <c r="B9" s="106" t="s">
        <v>861</v>
      </c>
      <c r="C9" s="107">
        <v>770</v>
      </c>
      <c r="D9" s="107">
        <v>0</v>
      </c>
      <c r="E9" s="107">
        <v>0</v>
      </c>
    </row>
    <row r="10" spans="2:16" x14ac:dyDescent="0.15">
      <c r="B10" s="106" t="s">
        <v>862</v>
      </c>
      <c r="C10" s="107">
        <v>770</v>
      </c>
      <c r="D10" s="107">
        <v>0</v>
      </c>
      <c r="E10" s="107">
        <v>0</v>
      </c>
    </row>
    <row r="11" spans="2:16" x14ac:dyDescent="0.15">
      <c r="B11" s="106" t="s">
        <v>863</v>
      </c>
      <c r="C11" s="107">
        <v>770</v>
      </c>
      <c r="D11" s="107">
        <v>0</v>
      </c>
      <c r="E11" s="107">
        <v>0</v>
      </c>
    </row>
    <row r="12" spans="2:16" x14ac:dyDescent="0.15">
      <c r="B12" s="106" t="s">
        <v>864</v>
      </c>
      <c r="C12" s="107">
        <v>770</v>
      </c>
      <c r="D12" s="107">
        <v>0</v>
      </c>
      <c r="E12" s="107">
        <v>0</v>
      </c>
    </row>
    <row r="13" spans="2:16" x14ac:dyDescent="0.15">
      <c r="B13" s="106" t="s">
        <v>865</v>
      </c>
      <c r="C13" s="107">
        <v>770</v>
      </c>
      <c r="D13" s="107">
        <v>0</v>
      </c>
      <c r="E13" s="107">
        <v>0</v>
      </c>
      <c r="N13" s="71" t="s">
        <v>925</v>
      </c>
      <c r="O13" s="72">
        <v>7000</v>
      </c>
      <c r="P13" s="72">
        <f>INDEX($B$1:$E$48,MATCH(N13,$B$1:$B$48,0),MATCH(IF(O13&lt;7000,7000,IF(O13&lt;12000,$D$1,$E$1)),$B$1:$E$1,0))</f>
        <v>0</v>
      </c>
    </row>
    <row r="14" spans="2:16" x14ac:dyDescent="0.15">
      <c r="B14" s="106" t="s">
        <v>866</v>
      </c>
      <c r="C14" s="107">
        <v>770</v>
      </c>
      <c r="D14" s="107">
        <v>0</v>
      </c>
      <c r="E14" s="107">
        <v>0</v>
      </c>
      <c r="N14" s="71" t="s">
        <v>924</v>
      </c>
      <c r="O14" s="72">
        <v>6500</v>
      </c>
      <c r="P14" s="72" t="e">
        <f>INDEX($B$1:$E$48,MATCH(N14,$B$1:$B$48,0),MATCH(IF(O14&lt;7000,7000,IF(O14&lt;12000,$D$1,$E$1)),$B$1:$E$1,0))</f>
        <v>#N/A</v>
      </c>
    </row>
    <row r="15" spans="2:16" x14ac:dyDescent="0.15">
      <c r="B15" s="106" t="s">
        <v>867</v>
      </c>
      <c r="C15" s="107">
        <v>770</v>
      </c>
      <c r="D15" s="107">
        <v>0</v>
      </c>
      <c r="E15" s="107">
        <v>0</v>
      </c>
      <c r="N15" s="71" t="s">
        <v>923</v>
      </c>
      <c r="O15" s="72">
        <v>7000</v>
      </c>
      <c r="P15" s="72">
        <f t="shared" ref="P15:P23" si="0">INDEX($B$1:$E$48,MATCH(N15,$B$1:$B$48,0),MATCH(IF(O15&lt;7000,7000,IF(O15&lt;12000,$D$1,$E$1)),$B$1:$E$1,0))</f>
        <v>770</v>
      </c>
    </row>
    <row r="16" spans="2:16" x14ac:dyDescent="0.15">
      <c r="B16" s="106" t="s">
        <v>868</v>
      </c>
      <c r="C16" s="107">
        <v>770</v>
      </c>
      <c r="D16" s="107">
        <v>0</v>
      </c>
      <c r="E16" s="107">
        <v>0</v>
      </c>
      <c r="N16" s="71" t="s">
        <v>924</v>
      </c>
      <c r="O16" s="72">
        <v>7000</v>
      </c>
      <c r="P16" s="72">
        <f t="shared" si="0"/>
        <v>770</v>
      </c>
    </row>
    <row r="17" spans="2:16" x14ac:dyDescent="0.15">
      <c r="B17" s="106" t="s">
        <v>869</v>
      </c>
      <c r="C17" s="107">
        <v>770</v>
      </c>
      <c r="D17" s="107">
        <v>0</v>
      </c>
      <c r="E17" s="107">
        <v>0</v>
      </c>
      <c r="N17" s="71" t="s">
        <v>923</v>
      </c>
      <c r="O17" s="72">
        <v>7100</v>
      </c>
      <c r="P17" s="72">
        <f t="shared" si="0"/>
        <v>770</v>
      </c>
    </row>
    <row r="18" spans="2:16" x14ac:dyDescent="0.15">
      <c r="B18" s="106" t="s">
        <v>870</v>
      </c>
      <c r="C18" s="107">
        <v>770</v>
      </c>
      <c r="D18" s="107">
        <v>0</v>
      </c>
      <c r="E18" s="107">
        <v>0</v>
      </c>
      <c r="N18" s="71" t="s">
        <v>924</v>
      </c>
      <c r="O18" s="72">
        <v>7100</v>
      </c>
      <c r="P18" s="72">
        <f t="shared" si="0"/>
        <v>770</v>
      </c>
    </row>
    <row r="19" spans="2:16" x14ac:dyDescent="0.15">
      <c r="B19" s="106" t="s">
        <v>871</v>
      </c>
      <c r="C19" s="107">
        <v>770</v>
      </c>
      <c r="D19" s="107">
        <v>0</v>
      </c>
      <c r="E19" s="107">
        <v>0</v>
      </c>
      <c r="N19" s="71" t="s">
        <v>923</v>
      </c>
      <c r="O19" s="72">
        <v>13000</v>
      </c>
      <c r="P19" s="72">
        <f t="shared" si="0"/>
        <v>0</v>
      </c>
    </row>
    <row r="20" spans="2:16" x14ac:dyDescent="0.15">
      <c r="B20" s="106" t="s">
        <v>872</v>
      </c>
      <c r="C20" s="107">
        <v>770</v>
      </c>
      <c r="D20" s="107">
        <v>0</v>
      </c>
      <c r="E20" s="107">
        <v>0</v>
      </c>
      <c r="N20" s="71" t="s">
        <v>924</v>
      </c>
      <c r="O20" s="72">
        <v>13000</v>
      </c>
      <c r="P20" s="72">
        <f t="shared" si="0"/>
        <v>0</v>
      </c>
    </row>
    <row r="21" spans="2:16" x14ac:dyDescent="0.15">
      <c r="B21" s="106" t="s">
        <v>873</v>
      </c>
      <c r="C21" s="107">
        <v>770</v>
      </c>
      <c r="D21" s="107">
        <v>0</v>
      </c>
      <c r="E21" s="107">
        <v>0</v>
      </c>
      <c r="N21" s="71" t="s">
        <v>926</v>
      </c>
      <c r="O21" s="72">
        <v>7000</v>
      </c>
      <c r="P21" s="72">
        <f t="shared" si="0"/>
        <v>0</v>
      </c>
    </row>
    <row r="22" spans="2:16" x14ac:dyDescent="0.15">
      <c r="B22" s="106" t="s">
        <v>874</v>
      </c>
      <c r="C22" s="107">
        <v>770</v>
      </c>
      <c r="D22" s="107">
        <v>0</v>
      </c>
      <c r="E22" s="107">
        <v>0</v>
      </c>
      <c r="N22" s="71" t="s">
        <v>923</v>
      </c>
      <c r="O22" s="72">
        <v>7000</v>
      </c>
      <c r="P22" s="72">
        <f t="shared" si="0"/>
        <v>770</v>
      </c>
    </row>
    <row r="23" spans="2:16" x14ac:dyDescent="0.15">
      <c r="B23" s="106" t="s">
        <v>875</v>
      </c>
      <c r="C23" s="107">
        <v>770</v>
      </c>
      <c r="D23" s="107">
        <v>0</v>
      </c>
      <c r="E23" s="107">
        <v>0</v>
      </c>
      <c r="N23" s="71" t="s">
        <v>927</v>
      </c>
      <c r="O23" s="72">
        <v>7000</v>
      </c>
      <c r="P23" s="72">
        <f t="shared" si="0"/>
        <v>0</v>
      </c>
    </row>
    <row r="24" spans="2:16" x14ac:dyDescent="0.15">
      <c r="B24" s="106" t="s">
        <v>876</v>
      </c>
      <c r="C24" s="107">
        <v>770</v>
      </c>
      <c r="D24" s="107">
        <v>0</v>
      </c>
      <c r="E24" s="107">
        <v>0</v>
      </c>
      <c r="O24" s="72"/>
      <c r="P24" s="72"/>
    </row>
    <row r="25" spans="2:16" x14ac:dyDescent="0.15">
      <c r="B25" s="106" t="s">
        <v>877</v>
      </c>
      <c r="C25" s="107">
        <v>770</v>
      </c>
      <c r="D25" s="107">
        <v>0</v>
      </c>
      <c r="E25" s="107">
        <v>0</v>
      </c>
      <c r="O25" s="72"/>
      <c r="P25" s="72"/>
    </row>
    <row r="26" spans="2:16" x14ac:dyDescent="0.15">
      <c r="B26" s="106" t="s">
        <v>878</v>
      </c>
      <c r="C26" s="107">
        <v>770</v>
      </c>
      <c r="D26" s="107">
        <v>0</v>
      </c>
      <c r="E26" s="107">
        <v>0</v>
      </c>
      <c r="O26" s="72"/>
      <c r="P26" s="72"/>
    </row>
    <row r="27" spans="2:16" x14ac:dyDescent="0.15">
      <c r="B27" s="106" t="s">
        <v>879</v>
      </c>
      <c r="C27" s="107">
        <v>770</v>
      </c>
      <c r="D27" s="107">
        <v>0</v>
      </c>
      <c r="E27" s="107">
        <v>0</v>
      </c>
      <c r="O27" s="72"/>
      <c r="P27" s="72"/>
    </row>
    <row r="28" spans="2:16" x14ac:dyDescent="0.15">
      <c r="B28" s="106" t="s">
        <v>880</v>
      </c>
      <c r="C28" s="107">
        <v>770</v>
      </c>
      <c r="D28" s="107">
        <v>0</v>
      </c>
      <c r="E28" s="107">
        <v>0</v>
      </c>
      <c r="N28" s="71">
        <f>IF(O13&lt;7000,C2,IF(O13&lt;12000,D2,E2))</f>
        <v>770</v>
      </c>
    </row>
    <row r="29" spans="2:16" x14ac:dyDescent="0.15">
      <c r="B29" s="106" t="s">
        <v>881</v>
      </c>
      <c r="C29" s="107">
        <v>770</v>
      </c>
      <c r="D29" s="107">
        <v>0</v>
      </c>
      <c r="E29" s="107">
        <v>0</v>
      </c>
    </row>
    <row r="30" spans="2:16" x14ac:dyDescent="0.15">
      <c r="B30" s="106" t="s">
        <v>882</v>
      </c>
      <c r="C30" s="107">
        <v>770</v>
      </c>
      <c r="D30" s="107">
        <v>0</v>
      </c>
      <c r="E30" s="107">
        <v>0</v>
      </c>
    </row>
    <row r="31" spans="2:16" x14ac:dyDescent="0.15">
      <c r="B31" s="106" t="s">
        <v>883</v>
      </c>
      <c r="C31" s="107">
        <v>770</v>
      </c>
      <c r="D31" s="107">
        <v>0</v>
      </c>
      <c r="E31" s="107">
        <v>0</v>
      </c>
    </row>
    <row r="32" spans="2:16" x14ac:dyDescent="0.15">
      <c r="B32" s="106" t="s">
        <v>884</v>
      </c>
      <c r="C32" s="107">
        <v>770</v>
      </c>
      <c r="D32" s="107">
        <v>0</v>
      </c>
      <c r="E32" s="107">
        <v>0</v>
      </c>
    </row>
    <row r="33" spans="2:5" x14ac:dyDescent="0.15">
      <c r="B33" s="106" t="s">
        <v>885</v>
      </c>
      <c r="C33" s="107">
        <v>770</v>
      </c>
      <c r="D33" s="107">
        <v>0</v>
      </c>
      <c r="E33" s="107">
        <v>0</v>
      </c>
    </row>
    <row r="34" spans="2:5" x14ac:dyDescent="0.15">
      <c r="B34" s="106" t="s">
        <v>886</v>
      </c>
      <c r="C34" s="107">
        <v>770</v>
      </c>
      <c r="D34" s="107">
        <v>0</v>
      </c>
      <c r="E34" s="107">
        <v>0</v>
      </c>
    </row>
    <row r="35" spans="2:5" x14ac:dyDescent="0.15">
      <c r="B35" s="106" t="s">
        <v>887</v>
      </c>
      <c r="C35" s="107">
        <v>770</v>
      </c>
      <c r="D35" s="107">
        <v>0</v>
      </c>
      <c r="E35" s="107">
        <v>0</v>
      </c>
    </row>
    <row r="36" spans="2:5" x14ac:dyDescent="0.15">
      <c r="B36" s="106" t="s">
        <v>888</v>
      </c>
      <c r="C36" s="107">
        <v>770</v>
      </c>
      <c r="D36" s="107">
        <v>0</v>
      </c>
      <c r="E36" s="107">
        <v>0</v>
      </c>
    </row>
    <row r="37" spans="2:5" x14ac:dyDescent="0.15">
      <c r="B37" s="106" t="s">
        <v>889</v>
      </c>
      <c r="C37" s="107">
        <v>770</v>
      </c>
      <c r="D37" s="107">
        <v>0</v>
      </c>
      <c r="E37" s="107">
        <v>0</v>
      </c>
    </row>
    <row r="38" spans="2:5" x14ac:dyDescent="0.15">
      <c r="B38" s="106" t="s">
        <v>890</v>
      </c>
      <c r="C38" s="107">
        <v>770</v>
      </c>
      <c r="D38" s="107">
        <v>0</v>
      </c>
      <c r="E38" s="107">
        <v>0</v>
      </c>
    </row>
    <row r="39" spans="2:5" x14ac:dyDescent="0.15">
      <c r="B39" s="106" t="s">
        <v>891</v>
      </c>
      <c r="C39" s="107">
        <v>770</v>
      </c>
      <c r="D39" s="107">
        <v>0</v>
      </c>
      <c r="E39" s="107">
        <v>0</v>
      </c>
    </row>
    <row r="40" spans="2:5" x14ac:dyDescent="0.15">
      <c r="B40" s="106" t="s">
        <v>892</v>
      </c>
      <c r="C40" s="107">
        <v>770</v>
      </c>
      <c r="D40" s="107">
        <v>0</v>
      </c>
      <c r="E40" s="107">
        <v>0</v>
      </c>
    </row>
    <row r="41" spans="2:5" x14ac:dyDescent="0.15">
      <c r="B41" s="106" t="s">
        <v>893</v>
      </c>
      <c r="C41" s="107">
        <v>770</v>
      </c>
      <c r="D41" s="107">
        <v>0</v>
      </c>
      <c r="E41" s="107">
        <v>0</v>
      </c>
    </row>
    <row r="42" spans="2:5" x14ac:dyDescent="0.15">
      <c r="B42" s="106" t="s">
        <v>894</v>
      </c>
      <c r="C42" s="107">
        <v>770</v>
      </c>
      <c r="D42" s="107">
        <v>0</v>
      </c>
      <c r="E42" s="107">
        <v>0</v>
      </c>
    </row>
    <row r="43" spans="2:5" x14ac:dyDescent="0.15">
      <c r="B43" s="106" t="s">
        <v>895</v>
      </c>
      <c r="C43" s="107">
        <v>770</v>
      </c>
      <c r="D43" s="107">
        <v>0</v>
      </c>
      <c r="E43" s="107">
        <v>0</v>
      </c>
    </row>
    <row r="44" spans="2:5" x14ac:dyDescent="0.15">
      <c r="B44" s="106" t="s">
        <v>896</v>
      </c>
      <c r="C44" s="107">
        <v>770</v>
      </c>
      <c r="D44" s="107">
        <v>0</v>
      </c>
      <c r="E44" s="107">
        <v>0</v>
      </c>
    </row>
    <row r="45" spans="2:5" x14ac:dyDescent="0.15">
      <c r="B45" s="106" t="s">
        <v>897</v>
      </c>
      <c r="C45" s="107">
        <v>770</v>
      </c>
      <c r="D45" s="107">
        <v>0</v>
      </c>
      <c r="E45" s="107">
        <v>0</v>
      </c>
    </row>
    <row r="46" spans="2:5" x14ac:dyDescent="0.15">
      <c r="B46" s="106" t="s">
        <v>898</v>
      </c>
      <c r="C46" s="107">
        <v>770</v>
      </c>
      <c r="D46" s="107">
        <v>0</v>
      </c>
      <c r="E46" s="107">
        <v>0</v>
      </c>
    </row>
    <row r="47" spans="2:5" x14ac:dyDescent="0.15">
      <c r="B47" s="106" t="s">
        <v>899</v>
      </c>
      <c r="C47" s="107">
        <v>770</v>
      </c>
      <c r="D47" s="107">
        <v>0</v>
      </c>
      <c r="E47" s="107">
        <v>0</v>
      </c>
    </row>
    <row r="48" spans="2:5" x14ac:dyDescent="0.15">
      <c r="B48" s="106" t="s">
        <v>900</v>
      </c>
      <c r="C48" s="107">
        <v>770</v>
      </c>
      <c r="D48" s="107">
        <v>0</v>
      </c>
      <c r="E48" s="107">
        <v>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DZ116"/>
  <sheetViews>
    <sheetView topLeftCell="K1" workbookViewId="0">
      <selection activeCell="P24" sqref="P24"/>
    </sheetView>
  </sheetViews>
  <sheetFormatPr defaultColWidth="13" defaultRowHeight="10.5" x14ac:dyDescent="0.15"/>
  <cols>
    <col min="1" max="2" width="8.125" style="23" customWidth="1"/>
    <col min="3" max="3" width="19.875" style="23" customWidth="1"/>
    <col min="4" max="4" width="13.625" style="23" bestFit="1" customWidth="1"/>
    <col min="5" max="5" width="19" style="23" bestFit="1" customWidth="1"/>
    <col min="6" max="6" width="9.625" style="23" bestFit="1" customWidth="1"/>
    <col min="7" max="9" width="8.125" style="23" customWidth="1"/>
    <col min="10" max="10" width="8.125" style="23" hidden="1" customWidth="1"/>
    <col min="11" max="12" width="8.125" style="23" customWidth="1"/>
    <col min="13" max="13" width="2.125" style="23" customWidth="1"/>
    <col min="14" max="14" width="25.5" style="23" bestFit="1" customWidth="1"/>
    <col min="15" max="16" width="19.125" style="23" bestFit="1" customWidth="1"/>
    <col min="17" max="18" width="9.125" style="23" bestFit="1" customWidth="1"/>
    <col min="19" max="19" width="16" style="23" bestFit="1" customWidth="1"/>
    <col min="20" max="20" width="19.125" style="23" bestFit="1" customWidth="1"/>
    <col min="21" max="21" width="22.125" style="23" bestFit="1" customWidth="1"/>
    <col min="22" max="22" width="19.125" style="23" bestFit="1" customWidth="1"/>
    <col min="23" max="25" width="14.5" style="23" bestFit="1" customWidth="1"/>
    <col min="26" max="29" width="16" style="23" bestFit="1" customWidth="1"/>
    <col min="30" max="30" width="14.5" style="23" bestFit="1" customWidth="1"/>
    <col min="31" max="32" width="19.125" style="23" bestFit="1" customWidth="1"/>
    <col min="33" max="40" width="14.5" style="23" bestFit="1" customWidth="1"/>
    <col min="41" max="47" width="19.125" style="23" bestFit="1" customWidth="1"/>
    <col min="48" max="48" width="16" style="23" bestFit="1" customWidth="1"/>
    <col min="49" max="57" width="19.125" style="23" bestFit="1" customWidth="1"/>
    <col min="58" max="60" width="14.5" style="23" bestFit="1" customWidth="1"/>
    <col min="61" max="64" width="19.125" style="23" bestFit="1" customWidth="1"/>
    <col min="65" max="65" width="13" style="23" bestFit="1" customWidth="1"/>
    <col min="66" max="66" width="13.125" style="23" bestFit="1" customWidth="1"/>
    <col min="67" max="69" width="19.125" style="23" bestFit="1" customWidth="1"/>
    <col min="70" max="70" width="16" style="23" bestFit="1" customWidth="1"/>
    <col min="71" max="71" width="14.5" style="23" bestFit="1" customWidth="1"/>
    <col min="72" max="72" width="9.125" style="23" bestFit="1" customWidth="1"/>
    <col min="73" max="73" width="8.375" style="23" bestFit="1" customWidth="1"/>
    <col min="74" max="74" width="13.125" style="23" bestFit="1" customWidth="1"/>
    <col min="75" max="81" width="19.125" style="23" bestFit="1" customWidth="1"/>
    <col min="82" max="82" width="14.5" style="23" bestFit="1" customWidth="1"/>
    <col min="83" max="85" width="19.125" style="23" bestFit="1" customWidth="1"/>
    <col min="86" max="86" width="14.625" style="23" bestFit="1" customWidth="1"/>
    <col min="87" max="88" width="29.5" style="23" bestFit="1" customWidth="1"/>
    <col min="89" max="89" width="9" style="23" bestFit="1" customWidth="1"/>
    <col min="90" max="90" width="19.125" style="23" bestFit="1" customWidth="1"/>
    <col min="91" max="95" width="14.5" style="23" bestFit="1" customWidth="1"/>
    <col min="96" max="101" width="17" style="23" bestFit="1" customWidth="1"/>
    <col min="102" max="102" width="15.375" style="23" bestFit="1" customWidth="1"/>
    <col min="103" max="103" width="17" style="23" bestFit="1" customWidth="1"/>
    <col min="104" max="104" width="16" style="23" bestFit="1" customWidth="1"/>
    <col min="105" max="106" width="19.125" style="23" bestFit="1" customWidth="1"/>
    <col min="107" max="107" width="14.5" style="23" bestFit="1" customWidth="1"/>
    <col min="108" max="110" width="19.125" style="23" bestFit="1" customWidth="1"/>
    <col min="111" max="112" width="25.875" style="23" bestFit="1" customWidth="1"/>
    <col min="113" max="113" width="22.375" style="23" bestFit="1" customWidth="1"/>
    <col min="114" max="114" width="22.125" style="23" bestFit="1" customWidth="1"/>
    <col min="115" max="115" width="14.5" style="23" bestFit="1" customWidth="1"/>
    <col min="116" max="129" width="19.125" style="23" bestFit="1" customWidth="1"/>
    <col min="130" max="16384" width="13" style="23"/>
  </cols>
  <sheetData>
    <row r="2" spans="1:130" x14ac:dyDescent="0.15">
      <c r="A2" s="23" t="s">
        <v>26</v>
      </c>
      <c r="I2" s="23" t="s">
        <v>4</v>
      </c>
      <c r="N2" s="26" t="s">
        <v>25</v>
      </c>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CA2" s="23" t="s">
        <v>764</v>
      </c>
      <c r="CD2" s="23" t="s">
        <v>764</v>
      </c>
    </row>
    <row r="3" spans="1:130" s="27" customFormat="1" x14ac:dyDescent="0.15">
      <c r="A3" s="23" t="s">
        <v>763</v>
      </c>
      <c r="B3" s="23" t="s">
        <v>762</v>
      </c>
      <c r="C3" s="23" t="s">
        <v>761</v>
      </c>
      <c r="D3" s="23" t="s">
        <v>760</v>
      </c>
      <c r="E3" s="23" t="s">
        <v>102</v>
      </c>
      <c r="F3" s="23" t="s">
        <v>97</v>
      </c>
      <c r="G3" s="23" t="s">
        <v>96</v>
      </c>
      <c r="H3" s="23">
        <v>0</v>
      </c>
      <c r="I3" s="23">
        <v>0</v>
      </c>
      <c r="N3" s="27" t="s">
        <v>759</v>
      </c>
      <c r="O3" s="27" t="s">
        <v>758</v>
      </c>
      <c r="P3" s="27" t="s">
        <v>757</v>
      </c>
      <c r="Q3" s="27" t="s">
        <v>8</v>
      </c>
      <c r="R3" s="27" t="s">
        <v>9</v>
      </c>
      <c r="S3" s="27" t="s">
        <v>10</v>
      </c>
      <c r="T3" s="27" t="s">
        <v>30</v>
      </c>
      <c r="U3" s="27" t="s">
        <v>31</v>
      </c>
      <c r="V3" s="27" t="s">
        <v>106</v>
      </c>
      <c r="W3" s="27" t="s">
        <v>107</v>
      </c>
      <c r="X3" s="23" t="s">
        <v>108</v>
      </c>
      <c r="Y3" s="23" t="s">
        <v>109</v>
      </c>
      <c r="Z3" s="23" t="s">
        <v>32</v>
      </c>
      <c r="AA3" s="23" t="s">
        <v>33</v>
      </c>
      <c r="AB3" s="23" t="s">
        <v>34</v>
      </c>
      <c r="AC3" s="23" t="s">
        <v>35</v>
      </c>
      <c r="AD3" s="23" t="s">
        <v>36</v>
      </c>
      <c r="AE3" s="23" t="s">
        <v>37</v>
      </c>
      <c r="AF3" s="23" t="s">
        <v>38</v>
      </c>
      <c r="AG3" s="23" t="s">
        <v>39</v>
      </c>
      <c r="AH3" s="23" t="s">
        <v>40</v>
      </c>
      <c r="AI3" s="23" t="s">
        <v>41</v>
      </c>
      <c r="AJ3" s="23" t="s">
        <v>42</v>
      </c>
      <c r="AK3" s="23" t="s">
        <v>43</v>
      </c>
      <c r="AL3" s="23" t="s">
        <v>44</v>
      </c>
      <c r="AM3" s="23" t="s">
        <v>45</v>
      </c>
      <c r="AN3" s="23" t="s">
        <v>46</v>
      </c>
      <c r="AO3" s="23" t="s">
        <v>47</v>
      </c>
      <c r="AP3" s="23" t="s">
        <v>48</v>
      </c>
      <c r="AQ3" s="23" t="s">
        <v>49</v>
      </c>
      <c r="AR3" s="23" t="s">
        <v>50</v>
      </c>
      <c r="AS3" s="23" t="s">
        <v>51</v>
      </c>
      <c r="AT3" s="23" t="s">
        <v>52</v>
      </c>
      <c r="AU3" s="23" t="s">
        <v>53</v>
      </c>
      <c r="AV3" s="23" t="s">
        <v>54</v>
      </c>
      <c r="AW3" s="23" t="s">
        <v>55</v>
      </c>
      <c r="AX3" s="23" t="s">
        <v>56</v>
      </c>
      <c r="AY3" s="23" t="s">
        <v>57</v>
      </c>
      <c r="AZ3" s="23" t="s">
        <v>58</v>
      </c>
      <c r="BA3" s="23" t="s">
        <v>59</v>
      </c>
      <c r="BB3" s="23" t="s">
        <v>60</v>
      </c>
      <c r="BC3" s="23" t="s">
        <v>61</v>
      </c>
      <c r="BD3" s="23" t="s">
        <v>62</v>
      </c>
      <c r="BE3" s="23" t="s">
        <v>63</v>
      </c>
      <c r="BF3" s="23" t="s">
        <v>64</v>
      </c>
      <c r="BG3" s="23" t="s">
        <v>65</v>
      </c>
      <c r="BH3" s="23" t="s">
        <v>66</v>
      </c>
      <c r="BI3" s="23" t="s">
        <v>67</v>
      </c>
      <c r="BJ3" s="23" t="s">
        <v>68</v>
      </c>
      <c r="BK3" s="23" t="s">
        <v>69</v>
      </c>
      <c r="BL3" s="23" t="s">
        <v>70</v>
      </c>
      <c r="BM3" s="23" t="s">
        <v>71</v>
      </c>
      <c r="BN3" s="23" t="s">
        <v>72</v>
      </c>
      <c r="BO3" s="23" t="s">
        <v>73</v>
      </c>
      <c r="BP3" s="23" t="s">
        <v>74</v>
      </c>
      <c r="BQ3" s="23" t="s">
        <v>756</v>
      </c>
      <c r="BR3" s="23" t="s">
        <v>755</v>
      </c>
      <c r="BS3" s="23" t="s">
        <v>75</v>
      </c>
      <c r="BT3" s="23" t="s">
        <v>116</v>
      </c>
      <c r="BU3" s="23" t="s">
        <v>93</v>
      </c>
      <c r="BV3" s="23" t="s">
        <v>754</v>
      </c>
      <c r="BW3" s="23" t="s">
        <v>397</v>
      </c>
      <c r="BX3" s="23" t="s">
        <v>392</v>
      </c>
      <c r="BY3" s="23" t="s">
        <v>753</v>
      </c>
      <c r="BZ3" s="23" t="s">
        <v>752</v>
      </c>
      <c r="CA3" s="27" t="s">
        <v>146</v>
      </c>
      <c r="CB3" s="27" t="s">
        <v>147</v>
      </c>
      <c r="CC3" s="27" t="s">
        <v>148</v>
      </c>
      <c r="CD3" s="27" t="s">
        <v>149</v>
      </c>
      <c r="CE3" s="27" t="s">
        <v>154</v>
      </c>
      <c r="CF3" s="27" t="s">
        <v>155</v>
      </c>
      <c r="CG3" s="27" t="s">
        <v>156</v>
      </c>
      <c r="CH3" s="27" t="s">
        <v>157</v>
      </c>
      <c r="CI3" s="23" t="s">
        <v>751</v>
      </c>
      <c r="CJ3" s="23" t="s">
        <v>750</v>
      </c>
      <c r="CL3" s="27" t="s">
        <v>119</v>
      </c>
      <c r="CM3" s="27" t="s">
        <v>836</v>
      </c>
      <c r="CN3" s="27" t="s">
        <v>121</v>
      </c>
      <c r="CO3" s="27" t="s">
        <v>837</v>
      </c>
      <c r="CP3" s="27" t="s">
        <v>122</v>
      </c>
      <c r="CQ3" s="27" t="s">
        <v>749</v>
      </c>
      <c r="CR3" s="23" t="s">
        <v>845</v>
      </c>
      <c r="CS3" s="23" t="s">
        <v>844</v>
      </c>
      <c r="CT3" s="23" t="s">
        <v>843</v>
      </c>
      <c r="CU3" s="23" t="s">
        <v>842</v>
      </c>
      <c r="CV3" s="23" t="s">
        <v>841</v>
      </c>
      <c r="CW3" s="23" t="s">
        <v>840</v>
      </c>
      <c r="CX3" s="23" t="s">
        <v>839</v>
      </c>
      <c r="CY3" s="23" t="s">
        <v>213</v>
      </c>
      <c r="CZ3" s="23" t="s">
        <v>838</v>
      </c>
      <c r="DA3" s="23" t="s">
        <v>748</v>
      </c>
      <c r="DB3" s="23" t="s">
        <v>747</v>
      </c>
      <c r="DC3" s="23" t="s">
        <v>746</v>
      </c>
      <c r="DD3" s="23" t="s">
        <v>745</v>
      </c>
      <c r="DE3" s="23" t="s">
        <v>744</v>
      </c>
      <c r="DF3" s="23" t="s">
        <v>743</v>
      </c>
      <c r="DG3" s="23" t="s">
        <v>834</v>
      </c>
      <c r="DH3" s="23" t="s">
        <v>835</v>
      </c>
      <c r="DI3" s="23" t="s">
        <v>742</v>
      </c>
      <c r="DJ3" s="23" t="s">
        <v>741</v>
      </c>
      <c r="DK3" s="23" t="s">
        <v>740</v>
      </c>
      <c r="DL3" s="23" t="s">
        <v>739</v>
      </c>
      <c r="DM3" s="23" t="s">
        <v>738</v>
      </c>
      <c r="DN3" s="23" t="s">
        <v>737</v>
      </c>
      <c r="DO3" s="27" t="s">
        <v>736</v>
      </c>
      <c r="DP3" s="27" t="s">
        <v>735</v>
      </c>
      <c r="DQ3" s="23" t="s">
        <v>780</v>
      </c>
      <c r="DR3" s="23" t="s">
        <v>786</v>
      </c>
      <c r="DS3" s="23" t="s">
        <v>787</v>
      </c>
      <c r="DT3" s="23" t="s">
        <v>788</v>
      </c>
      <c r="DU3" s="23" t="s">
        <v>789</v>
      </c>
      <c r="DV3" s="23" t="s">
        <v>790</v>
      </c>
      <c r="DW3" s="23" t="s">
        <v>820</v>
      </c>
      <c r="DX3" s="23" t="s">
        <v>810</v>
      </c>
      <c r="DY3" s="23" t="s">
        <v>812</v>
      </c>
      <c r="DZ3" s="27" t="s">
        <v>847</v>
      </c>
    </row>
    <row r="4" spans="1:130" s="27" customFormat="1" x14ac:dyDescent="0.15">
      <c r="A4" s="23" t="s">
        <v>734</v>
      </c>
      <c r="B4" s="23" t="s">
        <v>731</v>
      </c>
      <c r="C4" s="23" t="s">
        <v>733</v>
      </c>
      <c r="D4" s="23" t="s">
        <v>651</v>
      </c>
      <c r="E4" s="23" t="s">
        <v>373</v>
      </c>
      <c r="F4" s="23" t="s">
        <v>99</v>
      </c>
      <c r="G4" s="23">
        <v>0</v>
      </c>
      <c r="H4" s="24">
        <v>3240</v>
      </c>
      <c r="I4" s="23">
        <v>648</v>
      </c>
      <c r="N4" s="27" t="s">
        <v>732</v>
      </c>
      <c r="O4" s="27" t="s">
        <v>731</v>
      </c>
      <c r="P4" s="27" t="s">
        <v>730</v>
      </c>
      <c r="Q4" s="27" t="s">
        <v>729</v>
      </c>
      <c r="R4" s="27" t="s">
        <v>728</v>
      </c>
      <c r="S4" s="27" t="s">
        <v>727</v>
      </c>
      <c r="T4" s="27" t="s">
        <v>726</v>
      </c>
      <c r="U4" s="27" t="s">
        <v>725</v>
      </c>
      <c r="V4" s="27" t="s">
        <v>724</v>
      </c>
      <c r="W4" s="27" t="s">
        <v>723</v>
      </c>
      <c r="X4" s="27" t="s">
        <v>722</v>
      </c>
      <c r="Y4" s="27" t="s">
        <v>721</v>
      </c>
      <c r="Z4" s="27" t="s">
        <v>720</v>
      </c>
      <c r="AA4" s="27" t="s">
        <v>719</v>
      </c>
      <c r="AB4" s="27" t="s">
        <v>718</v>
      </c>
      <c r="AC4" s="27" t="s">
        <v>18</v>
      </c>
      <c r="AD4" s="27" t="s">
        <v>717</v>
      </c>
      <c r="AE4" s="27" t="s">
        <v>716</v>
      </c>
      <c r="AF4" s="27" t="s">
        <v>715</v>
      </c>
      <c r="AG4" s="27" t="s">
        <v>559</v>
      </c>
      <c r="AH4" s="27" t="s">
        <v>714</v>
      </c>
      <c r="AI4" s="27" t="s">
        <v>713</v>
      </c>
      <c r="AJ4" s="27" t="s">
        <v>712</v>
      </c>
      <c r="AK4" s="27" t="s">
        <v>711</v>
      </c>
      <c r="AL4" s="27" t="s">
        <v>710</v>
      </c>
      <c r="AM4" s="27" t="s">
        <v>709</v>
      </c>
      <c r="AN4" s="27" t="s">
        <v>538</v>
      </c>
      <c r="AO4" s="27" t="s">
        <v>708</v>
      </c>
      <c r="AP4" s="27" t="s">
        <v>707</v>
      </c>
      <c r="AQ4" s="27" t="s">
        <v>526</v>
      </c>
      <c r="AR4" s="27" t="s">
        <v>706</v>
      </c>
      <c r="AS4" s="27" t="s">
        <v>705</v>
      </c>
      <c r="AT4" s="27" t="s">
        <v>704</v>
      </c>
      <c r="AU4" s="27" t="s">
        <v>703</v>
      </c>
      <c r="AV4" s="27" t="s">
        <v>702</v>
      </c>
      <c r="AW4" s="27" t="s">
        <v>505</v>
      </c>
      <c r="AX4" s="27" t="s">
        <v>502</v>
      </c>
      <c r="AY4" s="27" t="s">
        <v>498</v>
      </c>
      <c r="AZ4" s="27" t="s">
        <v>495</v>
      </c>
      <c r="BA4" s="27" t="s">
        <v>701</v>
      </c>
      <c r="BB4" s="27" t="s">
        <v>489</v>
      </c>
      <c r="BC4" s="27" t="s">
        <v>700</v>
      </c>
      <c r="BD4" s="27" t="s">
        <v>481</v>
      </c>
      <c r="BE4" s="27" t="s">
        <v>699</v>
      </c>
      <c r="BF4" s="27" t="s">
        <v>698</v>
      </c>
      <c r="BG4" s="27" t="s">
        <v>473</v>
      </c>
      <c r="BH4" s="27" t="s">
        <v>697</v>
      </c>
      <c r="BI4" s="27" t="s">
        <v>696</v>
      </c>
      <c r="BJ4" s="27" t="s">
        <v>695</v>
      </c>
      <c r="BK4" s="27" t="s">
        <v>459</v>
      </c>
      <c r="BL4" s="27" t="s">
        <v>456</v>
      </c>
      <c r="BM4" s="27" t="s">
        <v>694</v>
      </c>
      <c r="BN4" s="27" t="s">
        <v>450</v>
      </c>
      <c r="BO4" s="27" t="s">
        <v>693</v>
      </c>
      <c r="BP4" s="27" t="s">
        <v>692</v>
      </c>
      <c r="BQ4" s="27" t="s">
        <v>691</v>
      </c>
      <c r="BR4" s="27" t="s">
        <v>435</v>
      </c>
      <c r="BS4" s="27" t="s">
        <v>690</v>
      </c>
      <c r="BT4" s="23" t="s">
        <v>117</v>
      </c>
      <c r="BU4" s="23" t="s">
        <v>689</v>
      </c>
      <c r="BV4" s="23" t="s">
        <v>688</v>
      </c>
      <c r="BW4" s="23" t="s">
        <v>687</v>
      </c>
      <c r="BX4" s="23" t="s">
        <v>686</v>
      </c>
      <c r="BY4" s="23" t="s">
        <v>685</v>
      </c>
      <c r="BZ4" s="23" t="s">
        <v>684</v>
      </c>
      <c r="CA4" s="27" t="s">
        <v>683</v>
      </c>
      <c r="CB4" s="27" t="s">
        <v>682</v>
      </c>
      <c r="CC4" s="27" t="s">
        <v>681</v>
      </c>
      <c r="CD4" s="27" t="s">
        <v>416</v>
      </c>
      <c r="CE4" s="27" t="s">
        <v>413</v>
      </c>
      <c r="CF4" s="27" t="s">
        <v>680</v>
      </c>
      <c r="CG4" s="27" t="s">
        <v>679</v>
      </c>
      <c r="CH4" s="27" t="s">
        <v>402</v>
      </c>
      <c r="CI4" s="23" t="s">
        <v>678</v>
      </c>
      <c r="CJ4" s="23" t="s">
        <v>263</v>
      </c>
      <c r="CL4" s="27" t="s">
        <v>677</v>
      </c>
      <c r="CM4" s="27" t="s">
        <v>676</v>
      </c>
      <c r="CN4" s="27" t="s">
        <v>675</v>
      </c>
      <c r="CO4" s="27" t="s">
        <v>674</v>
      </c>
      <c r="CP4" s="27" t="s">
        <v>673</v>
      </c>
      <c r="CQ4" s="27" t="s">
        <v>672</v>
      </c>
      <c r="CR4" s="23" t="s">
        <v>671</v>
      </c>
      <c r="CS4" s="23" t="s">
        <v>670</v>
      </c>
      <c r="CT4" s="23" t="s">
        <v>669</v>
      </c>
      <c r="CU4" s="23" t="s">
        <v>124</v>
      </c>
      <c r="CV4" s="23" t="s">
        <v>668</v>
      </c>
      <c r="CW4" s="23" t="s">
        <v>667</v>
      </c>
      <c r="CX4" s="23" t="s">
        <v>666</v>
      </c>
      <c r="CY4" s="23" t="s">
        <v>665</v>
      </c>
      <c r="CZ4" s="23" t="s">
        <v>664</v>
      </c>
      <c r="DA4" s="23" t="s">
        <v>663</v>
      </c>
      <c r="DB4" s="23" t="s">
        <v>662</v>
      </c>
      <c r="DC4" s="23" t="s">
        <v>661</v>
      </c>
      <c r="DD4" s="23" t="s">
        <v>660</v>
      </c>
      <c r="DE4" s="23" t="s">
        <v>659</v>
      </c>
      <c r="DF4" s="23" t="s">
        <v>658</v>
      </c>
      <c r="DG4" s="23" t="s">
        <v>829</v>
      </c>
      <c r="DH4" s="23" t="s">
        <v>833</v>
      </c>
      <c r="DI4" s="23" t="s">
        <v>657</v>
      </c>
      <c r="DJ4" s="23" t="s">
        <v>656</v>
      </c>
      <c r="DK4" s="23" t="s">
        <v>142</v>
      </c>
      <c r="DL4" s="23" t="s">
        <v>143</v>
      </c>
      <c r="DM4" s="23" t="s">
        <v>144</v>
      </c>
      <c r="DN4" s="23" t="s">
        <v>145</v>
      </c>
      <c r="DO4" s="27" t="s">
        <v>159</v>
      </c>
      <c r="DP4" s="27" t="s">
        <v>655</v>
      </c>
      <c r="DQ4" s="23" t="s">
        <v>771</v>
      </c>
      <c r="DR4" s="23" t="s">
        <v>801</v>
      </c>
      <c r="DS4" s="23" t="s">
        <v>774</v>
      </c>
      <c r="DT4" s="23" t="s">
        <v>776</v>
      </c>
      <c r="DU4" s="23" t="s">
        <v>802</v>
      </c>
      <c r="DV4" s="23" t="s">
        <v>779</v>
      </c>
      <c r="DW4" s="27" t="s">
        <v>805</v>
      </c>
      <c r="DX4" s="27" t="s">
        <v>806</v>
      </c>
      <c r="DY4" s="27" t="s">
        <v>807</v>
      </c>
      <c r="DZ4" s="27" t="s">
        <v>846</v>
      </c>
    </row>
    <row r="5" spans="1:130" s="27" customFormat="1" x14ac:dyDescent="0.15">
      <c r="A5" s="23" t="s">
        <v>654</v>
      </c>
      <c r="B5" s="23" t="s">
        <v>653</v>
      </c>
      <c r="C5" s="23" t="s">
        <v>652</v>
      </c>
      <c r="D5" s="23" t="s">
        <v>651</v>
      </c>
      <c r="E5" s="23" t="s">
        <v>650</v>
      </c>
      <c r="F5" s="23" t="s">
        <v>99</v>
      </c>
      <c r="G5" s="23">
        <v>0</v>
      </c>
      <c r="H5" s="24">
        <v>3024</v>
      </c>
      <c r="I5" s="23">
        <v>648</v>
      </c>
      <c r="N5" s="27" t="s">
        <v>649</v>
      </c>
      <c r="O5" s="20" t="s">
        <v>160</v>
      </c>
      <c r="P5" s="20" t="s">
        <v>161</v>
      </c>
      <c r="Q5" s="20" t="s">
        <v>648</v>
      </c>
      <c r="R5" s="20" t="s">
        <v>648</v>
      </c>
      <c r="S5" s="20" t="s">
        <v>162</v>
      </c>
      <c r="T5" s="20" t="s">
        <v>161</v>
      </c>
      <c r="U5" s="20" t="s">
        <v>161</v>
      </c>
      <c r="V5" s="20" t="s">
        <v>161</v>
      </c>
      <c r="W5" s="20" t="s">
        <v>161</v>
      </c>
      <c r="X5" s="20" t="s">
        <v>161</v>
      </c>
      <c r="Y5" s="20" t="s">
        <v>161</v>
      </c>
      <c r="Z5" s="20" t="s">
        <v>162</v>
      </c>
      <c r="AA5" s="20" t="s">
        <v>162</v>
      </c>
      <c r="AB5" s="20" t="s">
        <v>162</v>
      </c>
      <c r="AC5" s="20" t="s">
        <v>162</v>
      </c>
      <c r="AD5" s="20" t="s">
        <v>161</v>
      </c>
      <c r="AE5" s="20" t="s">
        <v>161</v>
      </c>
      <c r="AF5" s="20" t="s">
        <v>161</v>
      </c>
      <c r="AG5" s="20" t="s">
        <v>644</v>
      </c>
      <c r="AH5" s="20" t="s">
        <v>644</v>
      </c>
      <c r="AI5" s="20" t="s">
        <v>643</v>
      </c>
      <c r="AJ5" s="20" t="s">
        <v>644</v>
      </c>
      <c r="AK5" s="20" t="s">
        <v>644</v>
      </c>
      <c r="AL5" s="20" t="s">
        <v>644</v>
      </c>
      <c r="AM5" s="20" t="s">
        <v>644</v>
      </c>
      <c r="AN5" s="20" t="s">
        <v>644</v>
      </c>
      <c r="AO5" s="20" t="s">
        <v>161</v>
      </c>
      <c r="AP5" s="20" t="s">
        <v>161</v>
      </c>
      <c r="AQ5" s="20" t="s">
        <v>161</v>
      </c>
      <c r="AR5" s="20" t="s">
        <v>161</v>
      </c>
      <c r="AS5" s="20" t="s">
        <v>161</v>
      </c>
      <c r="AT5" s="20" t="s">
        <v>161</v>
      </c>
      <c r="AU5" s="20" t="s">
        <v>161</v>
      </c>
      <c r="AV5" s="20" t="s">
        <v>647</v>
      </c>
      <c r="AW5" s="20" t="s">
        <v>161</v>
      </c>
      <c r="AX5" s="20" t="s">
        <v>161</v>
      </c>
      <c r="AY5" s="20" t="s">
        <v>161</v>
      </c>
      <c r="AZ5" s="20" t="s">
        <v>161</v>
      </c>
      <c r="BA5" s="20" t="s">
        <v>161</v>
      </c>
      <c r="BB5" s="20" t="s">
        <v>161</v>
      </c>
      <c r="BC5" s="20" t="s">
        <v>161</v>
      </c>
      <c r="BD5" s="20" t="s">
        <v>161</v>
      </c>
      <c r="BE5" s="20" t="s">
        <v>161</v>
      </c>
      <c r="BF5" s="20" t="s">
        <v>161</v>
      </c>
      <c r="BG5" s="20" t="s">
        <v>161</v>
      </c>
      <c r="BH5" s="20" t="s">
        <v>161</v>
      </c>
      <c r="BI5" s="20" t="s">
        <v>161</v>
      </c>
      <c r="BJ5" s="20" t="s">
        <v>161</v>
      </c>
      <c r="BK5" s="20" t="s">
        <v>161</v>
      </c>
      <c r="BL5" s="20" t="s">
        <v>161</v>
      </c>
      <c r="BM5" s="20" t="s">
        <v>162</v>
      </c>
      <c r="BN5" s="20" t="s">
        <v>162</v>
      </c>
      <c r="BO5" s="20" t="s">
        <v>161</v>
      </c>
      <c r="BP5" s="20" t="s">
        <v>161</v>
      </c>
      <c r="BQ5" s="20" t="s">
        <v>161</v>
      </c>
      <c r="BR5" s="20" t="s">
        <v>647</v>
      </c>
      <c r="BS5" s="20" t="s">
        <v>164</v>
      </c>
      <c r="BT5" s="27" t="s">
        <v>646</v>
      </c>
      <c r="BU5" s="27" t="s">
        <v>645</v>
      </c>
      <c r="BV5" s="27" t="s">
        <v>645</v>
      </c>
      <c r="BW5" s="27" t="s">
        <v>166</v>
      </c>
      <c r="BX5" s="27" t="s">
        <v>166</v>
      </c>
      <c r="BY5" s="27" t="s">
        <v>166</v>
      </c>
      <c r="BZ5" s="27" t="s">
        <v>166</v>
      </c>
      <c r="CA5" s="27" t="s">
        <v>167</v>
      </c>
      <c r="CB5" s="27" t="s">
        <v>167</v>
      </c>
      <c r="CC5" s="27" t="s">
        <v>167</v>
      </c>
      <c r="CD5" s="27" t="s">
        <v>167</v>
      </c>
      <c r="CE5" s="27" t="s">
        <v>167</v>
      </c>
      <c r="CF5" s="27" t="s">
        <v>167</v>
      </c>
      <c r="CG5" s="27" t="s">
        <v>167</v>
      </c>
      <c r="CH5" s="27" t="s">
        <v>167</v>
      </c>
      <c r="CI5" s="20" t="s">
        <v>162</v>
      </c>
      <c r="CJ5" s="20" t="s">
        <v>162</v>
      </c>
      <c r="CL5" s="27" t="s">
        <v>167</v>
      </c>
      <c r="CM5" s="27" t="s">
        <v>167</v>
      </c>
      <c r="CN5" s="27" t="s">
        <v>167</v>
      </c>
      <c r="CO5" s="27" t="s">
        <v>167</v>
      </c>
      <c r="CP5" s="27" t="s">
        <v>167</v>
      </c>
      <c r="CQ5" s="27" t="s">
        <v>167</v>
      </c>
      <c r="CR5" s="20" t="s">
        <v>644</v>
      </c>
      <c r="CS5" s="20" t="s">
        <v>643</v>
      </c>
      <c r="CT5" s="20" t="s">
        <v>644</v>
      </c>
      <c r="CU5" s="20" t="s">
        <v>644</v>
      </c>
      <c r="CV5" s="20" t="s">
        <v>644</v>
      </c>
      <c r="CW5" s="20" t="s">
        <v>644</v>
      </c>
      <c r="CX5" s="20" t="s">
        <v>644</v>
      </c>
      <c r="CY5" s="20" t="s">
        <v>643</v>
      </c>
      <c r="CZ5" s="20" t="s">
        <v>162</v>
      </c>
      <c r="DA5" s="27" t="s">
        <v>167</v>
      </c>
      <c r="DB5" s="27" t="s">
        <v>167</v>
      </c>
      <c r="DC5" s="27" t="s">
        <v>167</v>
      </c>
      <c r="DD5" s="27" t="s">
        <v>167</v>
      </c>
      <c r="DE5" s="27" t="s">
        <v>167</v>
      </c>
      <c r="DF5" s="27" t="s">
        <v>167</v>
      </c>
      <c r="DG5" s="20" t="s">
        <v>162</v>
      </c>
      <c r="DH5" s="20" t="s">
        <v>162</v>
      </c>
      <c r="DI5" s="27" t="s">
        <v>642</v>
      </c>
      <c r="DJ5" s="27" t="s">
        <v>641</v>
      </c>
      <c r="DK5" s="27" t="s">
        <v>167</v>
      </c>
      <c r="DL5" s="27" t="s">
        <v>167</v>
      </c>
      <c r="DM5" s="27" t="s">
        <v>167</v>
      </c>
      <c r="DN5" s="27" t="s">
        <v>167</v>
      </c>
      <c r="DO5" s="27" t="s">
        <v>167</v>
      </c>
      <c r="DP5" s="27" t="s">
        <v>601</v>
      </c>
      <c r="DQ5" s="27" t="s">
        <v>798</v>
      </c>
      <c r="DR5" s="27" t="s">
        <v>798</v>
      </c>
      <c r="DS5" s="27" t="s">
        <v>798</v>
      </c>
      <c r="DT5" s="27" t="s">
        <v>798</v>
      </c>
      <c r="DU5" s="27" t="s">
        <v>798</v>
      </c>
      <c r="DV5" s="27" t="s">
        <v>798</v>
      </c>
      <c r="DW5" s="20" t="s">
        <v>161</v>
      </c>
      <c r="DX5" s="20" t="s">
        <v>161</v>
      </c>
      <c r="DY5" s="20" t="s">
        <v>161</v>
      </c>
      <c r="DZ5" s="27" t="s">
        <v>798</v>
      </c>
    </row>
    <row r="6" spans="1:130" s="27" customFormat="1" x14ac:dyDescent="0.15">
      <c r="A6" s="23" t="s">
        <v>640</v>
      </c>
      <c r="B6" s="23" t="s">
        <v>639</v>
      </c>
      <c r="C6" s="23" t="s">
        <v>8</v>
      </c>
      <c r="D6" s="23" t="s">
        <v>638</v>
      </c>
      <c r="E6" s="23" t="s">
        <v>371</v>
      </c>
      <c r="F6" s="23" t="s">
        <v>99</v>
      </c>
      <c r="G6" s="23">
        <v>0</v>
      </c>
      <c r="H6" s="24">
        <v>410</v>
      </c>
      <c r="I6" s="23">
        <v>648</v>
      </c>
      <c r="N6" s="27" t="s">
        <v>637</v>
      </c>
      <c r="O6" s="27" t="s">
        <v>634</v>
      </c>
      <c r="P6" s="27" t="s">
        <v>634</v>
      </c>
      <c r="S6" s="20" t="s">
        <v>632</v>
      </c>
      <c r="T6" s="27" t="s">
        <v>634</v>
      </c>
      <c r="U6" s="27" t="s">
        <v>634</v>
      </c>
      <c r="V6" s="27" t="s">
        <v>634</v>
      </c>
      <c r="W6" s="27" t="s">
        <v>634</v>
      </c>
      <c r="X6" s="27" t="s">
        <v>634</v>
      </c>
      <c r="Y6" s="27" t="s">
        <v>634</v>
      </c>
      <c r="Z6" s="20" t="s">
        <v>632</v>
      </c>
      <c r="AA6" s="20" t="s">
        <v>630</v>
      </c>
      <c r="AB6" s="20" t="s">
        <v>630</v>
      </c>
      <c r="AC6" s="20" t="s">
        <v>630</v>
      </c>
      <c r="AD6" s="27" t="s">
        <v>163</v>
      </c>
      <c r="AE6" s="27" t="s">
        <v>634</v>
      </c>
      <c r="AF6" s="27" t="s">
        <v>634</v>
      </c>
      <c r="AG6" s="27" t="s">
        <v>634</v>
      </c>
      <c r="AH6" s="27" t="s">
        <v>634</v>
      </c>
      <c r="AI6" s="27" t="s">
        <v>634</v>
      </c>
      <c r="AJ6" s="27" t="s">
        <v>634</v>
      </c>
      <c r="AK6" s="27" t="s">
        <v>634</v>
      </c>
      <c r="AL6" s="27" t="s">
        <v>634</v>
      </c>
      <c r="AM6" s="27" t="s">
        <v>634</v>
      </c>
      <c r="AN6" s="27" t="s">
        <v>634</v>
      </c>
      <c r="AO6" s="27" t="s">
        <v>634</v>
      </c>
      <c r="AP6" s="27" t="s">
        <v>634</v>
      </c>
      <c r="AQ6" s="27" t="s">
        <v>634</v>
      </c>
      <c r="AR6" s="27" t="s">
        <v>634</v>
      </c>
      <c r="AS6" s="27" t="s">
        <v>634</v>
      </c>
      <c r="AT6" s="27" t="s">
        <v>634</v>
      </c>
      <c r="AU6" s="27" t="s">
        <v>634</v>
      </c>
      <c r="AV6" s="20" t="s">
        <v>635</v>
      </c>
      <c r="AW6" s="27" t="s">
        <v>634</v>
      </c>
      <c r="AX6" s="27" t="s">
        <v>634</v>
      </c>
      <c r="AY6" s="27" t="s">
        <v>634</v>
      </c>
      <c r="AZ6" s="27" t="s">
        <v>634</v>
      </c>
      <c r="BA6" s="27" t="s">
        <v>634</v>
      </c>
      <c r="BB6" s="27" t="s">
        <v>634</v>
      </c>
      <c r="BC6" s="27" t="s">
        <v>634</v>
      </c>
      <c r="BD6" s="27" t="s">
        <v>634</v>
      </c>
      <c r="BE6" s="27" t="s">
        <v>634</v>
      </c>
      <c r="BF6" s="27" t="s">
        <v>636</v>
      </c>
      <c r="BG6" s="27" t="s">
        <v>634</v>
      </c>
      <c r="BH6" s="27" t="s">
        <v>634</v>
      </c>
      <c r="BI6" s="27" t="s">
        <v>634</v>
      </c>
      <c r="BJ6" s="27" t="s">
        <v>634</v>
      </c>
      <c r="BK6" s="27" t="s">
        <v>634</v>
      </c>
      <c r="BL6" s="27" t="s">
        <v>634</v>
      </c>
      <c r="BM6" s="20"/>
      <c r="BN6" s="20"/>
      <c r="BO6" s="27" t="s">
        <v>634</v>
      </c>
      <c r="BP6" s="27" t="s">
        <v>634</v>
      </c>
      <c r="BQ6" s="27" t="s">
        <v>634</v>
      </c>
      <c r="BR6" s="20" t="s">
        <v>635</v>
      </c>
      <c r="BS6" s="20" t="s">
        <v>165</v>
      </c>
      <c r="BW6" s="20" t="s">
        <v>627</v>
      </c>
      <c r="BX6" s="20" t="s">
        <v>627</v>
      </c>
      <c r="BY6" s="20" t="s">
        <v>627</v>
      </c>
      <c r="BZ6" s="20" t="s">
        <v>627</v>
      </c>
      <c r="CA6" s="27" t="s">
        <v>634</v>
      </c>
      <c r="CB6" s="27" t="s">
        <v>628</v>
      </c>
      <c r="CC6" s="27" t="s">
        <v>628</v>
      </c>
      <c r="CD6" s="27" t="s">
        <v>628</v>
      </c>
      <c r="CE6" s="27" t="s">
        <v>631</v>
      </c>
      <c r="CF6" s="27" t="s">
        <v>631</v>
      </c>
      <c r="CG6" s="27" t="s">
        <v>628</v>
      </c>
      <c r="CH6" s="27" t="s">
        <v>628</v>
      </c>
      <c r="CI6" s="20" t="s">
        <v>630</v>
      </c>
      <c r="CJ6" s="20" t="s">
        <v>630</v>
      </c>
      <c r="CL6" s="27" t="s">
        <v>628</v>
      </c>
      <c r="CM6" s="20" t="s">
        <v>596</v>
      </c>
      <c r="CN6" s="20" t="s">
        <v>596</v>
      </c>
      <c r="CO6" s="20" t="s">
        <v>595</v>
      </c>
      <c r="CP6" s="27" t="s">
        <v>633</v>
      </c>
      <c r="CQ6" s="27" t="s">
        <v>633</v>
      </c>
      <c r="CR6" s="20" t="s">
        <v>597</v>
      </c>
      <c r="CS6" s="20" t="s">
        <v>597</v>
      </c>
      <c r="CT6" s="20" t="s">
        <v>622</v>
      </c>
      <c r="CU6" s="20" t="s">
        <v>597</v>
      </c>
      <c r="CV6" s="20" t="s">
        <v>622</v>
      </c>
      <c r="CW6" s="20" t="s">
        <v>597</v>
      </c>
      <c r="CX6" s="20" t="s">
        <v>597</v>
      </c>
      <c r="CY6" s="20" t="s">
        <v>597</v>
      </c>
      <c r="CZ6" s="20" t="s">
        <v>632</v>
      </c>
      <c r="DA6" s="27" t="s">
        <v>631</v>
      </c>
      <c r="DB6" s="27" t="s">
        <v>628</v>
      </c>
      <c r="DC6" s="27" t="s">
        <v>631</v>
      </c>
      <c r="DD6" s="27" t="s">
        <v>628</v>
      </c>
      <c r="DE6" s="27" t="s">
        <v>628</v>
      </c>
      <c r="DF6" s="27" t="s">
        <v>628</v>
      </c>
      <c r="DG6" s="20" t="s">
        <v>630</v>
      </c>
      <c r="DH6" s="20" t="s">
        <v>630</v>
      </c>
      <c r="DI6" s="20" t="s">
        <v>629</v>
      </c>
      <c r="DJ6" s="20" t="s">
        <v>629</v>
      </c>
      <c r="DK6" s="27" t="s">
        <v>628</v>
      </c>
      <c r="DL6" s="27" t="s">
        <v>628</v>
      </c>
      <c r="DM6" s="27" t="s">
        <v>628</v>
      </c>
      <c r="DN6" s="27" t="s">
        <v>628</v>
      </c>
      <c r="DO6" s="27" t="s">
        <v>628</v>
      </c>
      <c r="DP6" s="27" t="s">
        <v>627</v>
      </c>
      <c r="DQ6" s="27" t="s">
        <v>799</v>
      </c>
      <c r="DR6" s="27" t="s">
        <v>799</v>
      </c>
      <c r="DS6" s="27" t="s">
        <v>799</v>
      </c>
      <c r="DT6" s="27" t="s">
        <v>799</v>
      </c>
      <c r="DU6" s="27" t="s">
        <v>799</v>
      </c>
      <c r="DV6" s="27" t="s">
        <v>799</v>
      </c>
      <c r="DW6" s="27" t="s">
        <v>628</v>
      </c>
      <c r="DX6" s="27" t="s">
        <v>628</v>
      </c>
      <c r="DY6" s="27" t="s">
        <v>628</v>
      </c>
    </row>
    <row r="7" spans="1:130" s="27" customFormat="1" x14ac:dyDescent="0.15">
      <c r="A7" s="23" t="s">
        <v>626</v>
      </c>
      <c r="B7" s="23" t="s">
        <v>626</v>
      </c>
      <c r="C7" s="23" t="s">
        <v>9</v>
      </c>
      <c r="D7" s="23" t="s">
        <v>625</v>
      </c>
      <c r="E7" s="23" t="s">
        <v>370</v>
      </c>
      <c r="F7" s="23" t="s">
        <v>99</v>
      </c>
      <c r="G7" s="23">
        <v>0</v>
      </c>
      <c r="H7" s="24">
        <v>410</v>
      </c>
      <c r="I7" s="23">
        <v>648</v>
      </c>
      <c r="K7" s="27" t="s">
        <v>624</v>
      </c>
      <c r="N7" s="27" t="s">
        <v>623</v>
      </c>
      <c r="O7" s="27" t="s">
        <v>621</v>
      </c>
      <c r="P7" s="27" t="s">
        <v>620</v>
      </c>
      <c r="T7" s="27" t="s">
        <v>611</v>
      </c>
      <c r="U7" s="27" t="s">
        <v>620</v>
      </c>
      <c r="V7" s="27" t="s">
        <v>620</v>
      </c>
      <c r="W7" s="20" t="s">
        <v>595</v>
      </c>
      <c r="X7" s="20" t="s">
        <v>595</v>
      </c>
      <c r="Y7" s="20" t="s">
        <v>617</v>
      </c>
      <c r="AD7" s="20" t="s">
        <v>617</v>
      </c>
      <c r="AE7" s="27" t="s">
        <v>620</v>
      </c>
      <c r="AF7" s="27" t="s">
        <v>621</v>
      </c>
      <c r="AG7" s="20" t="s">
        <v>622</v>
      </c>
      <c r="AH7" s="20" t="s">
        <v>597</v>
      </c>
      <c r="AI7" s="20" t="s">
        <v>622</v>
      </c>
      <c r="AJ7" s="20" t="s">
        <v>622</v>
      </c>
      <c r="AK7" s="20" t="s">
        <v>597</v>
      </c>
      <c r="AL7" s="20" t="s">
        <v>622</v>
      </c>
      <c r="AM7" s="20" t="s">
        <v>597</v>
      </c>
      <c r="AN7" s="20" t="s">
        <v>597</v>
      </c>
      <c r="AO7" s="27" t="s">
        <v>620</v>
      </c>
      <c r="AP7" s="27" t="s">
        <v>620</v>
      </c>
      <c r="AQ7" s="27" t="s">
        <v>621</v>
      </c>
      <c r="AR7" s="27" t="s">
        <v>609</v>
      </c>
      <c r="AS7" s="27" t="s">
        <v>611</v>
      </c>
      <c r="AT7" s="27" t="s">
        <v>611</v>
      </c>
      <c r="AU7" s="27" t="s">
        <v>609</v>
      </c>
      <c r="AW7" s="27" t="s">
        <v>620</v>
      </c>
      <c r="AX7" s="27" t="s">
        <v>618</v>
      </c>
      <c r="AY7" s="27" t="s">
        <v>620</v>
      </c>
      <c r="AZ7" s="27" t="s">
        <v>620</v>
      </c>
      <c r="BA7" s="27" t="s">
        <v>611</v>
      </c>
      <c r="BB7" s="27" t="s">
        <v>609</v>
      </c>
      <c r="BC7" s="27" t="s">
        <v>620</v>
      </c>
      <c r="BD7" s="27" t="s">
        <v>618</v>
      </c>
      <c r="BE7" s="27" t="s">
        <v>611</v>
      </c>
      <c r="BF7" s="20" t="s">
        <v>617</v>
      </c>
      <c r="BG7" s="20" t="s">
        <v>617</v>
      </c>
      <c r="BH7" s="20" t="s">
        <v>617</v>
      </c>
      <c r="BI7" s="27" t="s">
        <v>618</v>
      </c>
      <c r="BJ7" s="27" t="s">
        <v>611</v>
      </c>
      <c r="BK7" s="27" t="s">
        <v>611</v>
      </c>
      <c r="BL7" s="27" t="s">
        <v>609</v>
      </c>
      <c r="BO7" s="27" t="s">
        <v>611</v>
      </c>
      <c r="BP7" s="27" t="s">
        <v>609</v>
      </c>
      <c r="BQ7" s="27" t="s">
        <v>611</v>
      </c>
      <c r="BS7" s="20" t="s">
        <v>619</v>
      </c>
      <c r="CA7" s="27" t="s">
        <v>618</v>
      </c>
      <c r="CB7" s="27" t="s">
        <v>608</v>
      </c>
      <c r="CC7" s="27" t="s">
        <v>615</v>
      </c>
      <c r="CD7" s="20" t="s">
        <v>617</v>
      </c>
      <c r="CE7" s="27" t="s">
        <v>615</v>
      </c>
      <c r="CF7" s="27" t="s">
        <v>608</v>
      </c>
      <c r="CG7" s="27" t="s">
        <v>616</v>
      </c>
      <c r="CH7" s="20" t="s">
        <v>595</v>
      </c>
      <c r="CL7" s="27" t="s">
        <v>608</v>
      </c>
      <c r="CM7" s="20" t="s">
        <v>138</v>
      </c>
      <c r="CN7" s="20" t="s">
        <v>138</v>
      </c>
      <c r="CO7" s="20" t="s">
        <v>138</v>
      </c>
      <c r="CP7" s="20" t="s">
        <v>617</v>
      </c>
      <c r="CQ7" s="20" t="s">
        <v>595</v>
      </c>
      <c r="DA7" s="27" t="s">
        <v>615</v>
      </c>
      <c r="DB7" s="27" t="s">
        <v>608</v>
      </c>
      <c r="DC7" s="20" t="s">
        <v>617</v>
      </c>
      <c r="DD7" s="27" t="s">
        <v>616</v>
      </c>
      <c r="DE7" s="27" t="s">
        <v>616</v>
      </c>
      <c r="DF7" s="27" t="s">
        <v>615</v>
      </c>
      <c r="DK7" s="20" t="s">
        <v>595</v>
      </c>
      <c r="DL7" s="27" t="s">
        <v>616</v>
      </c>
      <c r="DM7" s="27" t="s">
        <v>615</v>
      </c>
      <c r="DN7" s="27" t="s">
        <v>615</v>
      </c>
      <c r="DO7" s="27" t="s">
        <v>615</v>
      </c>
      <c r="DQ7" s="27" t="s">
        <v>800</v>
      </c>
      <c r="DR7" s="27" t="s">
        <v>800</v>
      </c>
      <c r="DS7" s="27" t="s">
        <v>800</v>
      </c>
      <c r="DT7" s="27" t="s">
        <v>800</v>
      </c>
      <c r="DU7" s="27" t="s">
        <v>800</v>
      </c>
      <c r="DV7" s="27" t="s">
        <v>800</v>
      </c>
      <c r="DW7" s="27" t="s">
        <v>608</v>
      </c>
      <c r="DX7" s="27" t="s">
        <v>608</v>
      </c>
      <c r="DY7" s="27" t="s">
        <v>615</v>
      </c>
    </row>
    <row r="8" spans="1:130" s="27" customFormat="1" x14ac:dyDescent="0.15">
      <c r="A8" s="23" t="s">
        <v>614</v>
      </c>
      <c r="B8" s="23" t="s">
        <v>613</v>
      </c>
      <c r="C8" s="23" t="s">
        <v>10</v>
      </c>
      <c r="D8" s="23" t="s">
        <v>10</v>
      </c>
      <c r="E8" s="23" t="s">
        <v>369</v>
      </c>
      <c r="F8" s="23" t="s">
        <v>98</v>
      </c>
      <c r="G8" s="23">
        <v>0</v>
      </c>
      <c r="H8" s="24">
        <v>16200</v>
      </c>
      <c r="I8" s="23"/>
      <c r="N8" s="27" t="s">
        <v>612</v>
      </c>
      <c r="O8" s="27" t="s">
        <v>611</v>
      </c>
      <c r="P8" s="27" t="s">
        <v>609</v>
      </c>
      <c r="T8" s="27" t="s">
        <v>602</v>
      </c>
      <c r="U8" s="27" t="s">
        <v>609</v>
      </c>
      <c r="V8" s="27" t="s">
        <v>609</v>
      </c>
      <c r="W8" s="20" t="s">
        <v>591</v>
      </c>
      <c r="X8" s="20" t="s">
        <v>591</v>
      </c>
      <c r="Y8" s="20" t="s">
        <v>591</v>
      </c>
      <c r="AD8" s="20" t="s">
        <v>591</v>
      </c>
      <c r="AE8" s="27" t="s">
        <v>611</v>
      </c>
      <c r="AF8" s="27" t="s">
        <v>609</v>
      </c>
      <c r="AG8" s="20" t="s">
        <v>591</v>
      </c>
      <c r="AH8" s="20" t="s">
        <v>591</v>
      </c>
      <c r="AI8" s="20" t="s">
        <v>591</v>
      </c>
      <c r="AJ8" s="20" t="s">
        <v>591</v>
      </c>
      <c r="AK8" s="20" t="s">
        <v>591</v>
      </c>
      <c r="AL8" s="20" t="s">
        <v>591</v>
      </c>
      <c r="AM8" s="20" t="s">
        <v>591</v>
      </c>
      <c r="AN8" s="20" t="s">
        <v>591</v>
      </c>
      <c r="AO8" s="27" t="s">
        <v>609</v>
      </c>
      <c r="AP8" s="27" t="s">
        <v>611</v>
      </c>
      <c r="AQ8" s="27" t="s">
        <v>611</v>
      </c>
      <c r="AR8" s="27" t="s">
        <v>603</v>
      </c>
      <c r="AS8" s="27" t="s">
        <v>603</v>
      </c>
      <c r="AT8" s="27" t="s">
        <v>602</v>
      </c>
      <c r="AU8" s="27" t="s">
        <v>603</v>
      </c>
      <c r="AW8" s="27" t="s">
        <v>609</v>
      </c>
      <c r="AX8" s="27" t="s">
        <v>611</v>
      </c>
      <c r="AY8" s="27" t="s">
        <v>609</v>
      </c>
      <c r="AZ8" s="27" t="s">
        <v>609</v>
      </c>
      <c r="BA8" s="27" t="s">
        <v>603</v>
      </c>
      <c r="BB8" s="27" t="s">
        <v>602</v>
      </c>
      <c r="BC8" s="27" t="s">
        <v>611</v>
      </c>
      <c r="BD8" s="27" t="s">
        <v>611</v>
      </c>
      <c r="BE8" s="27" t="s">
        <v>603</v>
      </c>
      <c r="BF8" s="20" t="s">
        <v>591</v>
      </c>
      <c r="BG8" s="20" t="s">
        <v>591</v>
      </c>
      <c r="BH8" s="20" t="s">
        <v>591</v>
      </c>
      <c r="BI8" s="27" t="s">
        <v>609</v>
      </c>
      <c r="BJ8" s="27" t="s">
        <v>603</v>
      </c>
      <c r="BK8" s="27" t="s">
        <v>603</v>
      </c>
      <c r="BL8" s="27" t="s">
        <v>603</v>
      </c>
      <c r="BO8" s="27" t="s">
        <v>603</v>
      </c>
      <c r="BP8" s="27" t="s">
        <v>603</v>
      </c>
      <c r="BQ8" s="27" t="s">
        <v>603</v>
      </c>
      <c r="BR8" s="20" t="s">
        <v>138</v>
      </c>
      <c r="BS8" s="20" t="s">
        <v>610</v>
      </c>
      <c r="CA8" s="27" t="s">
        <v>609</v>
      </c>
      <c r="CB8" s="27" t="s">
        <v>600</v>
      </c>
      <c r="CC8" s="27" t="s">
        <v>608</v>
      </c>
      <c r="CD8" s="20" t="s">
        <v>591</v>
      </c>
      <c r="CE8" s="27" t="s">
        <v>608</v>
      </c>
      <c r="CF8" s="27" t="s">
        <v>601</v>
      </c>
      <c r="CG8" s="27" t="s">
        <v>608</v>
      </c>
      <c r="CH8" s="20" t="s">
        <v>591</v>
      </c>
      <c r="CI8" s="20" t="s">
        <v>138</v>
      </c>
      <c r="CJ8" s="20" t="s">
        <v>138</v>
      </c>
      <c r="CL8" s="27" t="s">
        <v>600</v>
      </c>
      <c r="CP8" s="20" t="s">
        <v>582</v>
      </c>
      <c r="CQ8" s="20" t="s">
        <v>582</v>
      </c>
      <c r="CR8" s="20" t="s">
        <v>138</v>
      </c>
      <c r="CS8" s="20" t="s">
        <v>138</v>
      </c>
      <c r="CT8" s="20" t="s">
        <v>138</v>
      </c>
      <c r="CU8" s="20" t="s">
        <v>138</v>
      </c>
      <c r="CV8" s="20" t="s">
        <v>138</v>
      </c>
      <c r="DA8" s="27" t="s">
        <v>608</v>
      </c>
      <c r="DB8" s="27" t="s">
        <v>600</v>
      </c>
      <c r="DC8" s="20" t="s">
        <v>591</v>
      </c>
      <c r="DD8" s="27" t="s">
        <v>608</v>
      </c>
      <c r="DE8" s="27" t="s">
        <v>608</v>
      </c>
      <c r="DF8" s="27" t="s">
        <v>608</v>
      </c>
      <c r="DK8" s="20" t="s">
        <v>591</v>
      </c>
      <c r="DL8" s="27" t="s">
        <v>608</v>
      </c>
      <c r="DM8" s="27" t="s">
        <v>608</v>
      </c>
      <c r="DN8" s="27" t="s">
        <v>608</v>
      </c>
      <c r="DO8" s="27" t="s">
        <v>608</v>
      </c>
      <c r="DQ8" s="27" t="s">
        <v>137</v>
      </c>
      <c r="DR8" s="27" t="s">
        <v>137</v>
      </c>
      <c r="DS8" s="27" t="s">
        <v>137</v>
      </c>
      <c r="DT8" s="27" t="s">
        <v>137</v>
      </c>
      <c r="DU8" s="27" t="s">
        <v>137</v>
      </c>
      <c r="DV8" s="27" t="s">
        <v>137</v>
      </c>
      <c r="DW8" s="27" t="s">
        <v>600</v>
      </c>
      <c r="DX8" s="27" t="s">
        <v>600</v>
      </c>
      <c r="DY8" s="27" t="s">
        <v>608</v>
      </c>
    </row>
    <row r="9" spans="1:130" s="27" customFormat="1" x14ac:dyDescent="0.15">
      <c r="A9" s="23" t="s">
        <v>607</v>
      </c>
      <c r="B9" s="23" t="s">
        <v>606</v>
      </c>
      <c r="C9" s="23" t="s">
        <v>30</v>
      </c>
      <c r="D9" s="23" t="s">
        <v>11</v>
      </c>
      <c r="E9" s="23" t="s">
        <v>605</v>
      </c>
      <c r="F9" s="23" t="s">
        <v>100</v>
      </c>
      <c r="G9" s="25">
        <v>1620</v>
      </c>
      <c r="H9" s="24">
        <v>5400</v>
      </c>
      <c r="I9" s="23"/>
      <c r="N9" s="27" t="s">
        <v>604</v>
      </c>
      <c r="O9" s="27" t="s">
        <v>602</v>
      </c>
      <c r="P9" s="27" t="s">
        <v>603</v>
      </c>
      <c r="T9" s="20" t="s">
        <v>595</v>
      </c>
      <c r="U9" s="27" t="s">
        <v>603</v>
      </c>
      <c r="V9" s="27" t="s">
        <v>603</v>
      </c>
      <c r="AE9" s="27" t="s">
        <v>603</v>
      </c>
      <c r="AF9" s="27" t="s">
        <v>603</v>
      </c>
      <c r="AO9" s="27" t="s">
        <v>602</v>
      </c>
      <c r="AP9" s="27" t="s">
        <v>602</v>
      </c>
      <c r="AQ9" s="27" t="s">
        <v>603</v>
      </c>
      <c r="AR9" s="20" t="s">
        <v>595</v>
      </c>
      <c r="AS9" s="20" t="s">
        <v>595</v>
      </c>
      <c r="AT9" s="20" t="s">
        <v>595</v>
      </c>
      <c r="AU9" s="20" t="s">
        <v>595</v>
      </c>
      <c r="AW9" s="27" t="s">
        <v>602</v>
      </c>
      <c r="AX9" s="27" t="s">
        <v>603</v>
      </c>
      <c r="AY9" s="27" t="s">
        <v>602</v>
      </c>
      <c r="AZ9" s="27" t="s">
        <v>603</v>
      </c>
      <c r="BA9" s="20" t="s">
        <v>595</v>
      </c>
      <c r="BB9" s="20" t="s">
        <v>595</v>
      </c>
      <c r="BC9" s="27" t="s">
        <v>602</v>
      </c>
      <c r="BD9" s="27" t="s">
        <v>602</v>
      </c>
      <c r="BE9" s="20" t="s">
        <v>595</v>
      </c>
      <c r="BI9" s="27" t="s">
        <v>602</v>
      </c>
      <c r="BJ9" s="20" t="s">
        <v>595</v>
      </c>
      <c r="BK9" s="20" t="s">
        <v>595</v>
      </c>
      <c r="BL9" s="20" t="s">
        <v>595</v>
      </c>
      <c r="BO9" s="20" t="s">
        <v>595</v>
      </c>
      <c r="BP9" s="20" t="s">
        <v>595</v>
      </c>
      <c r="BQ9" s="20" t="s">
        <v>595</v>
      </c>
      <c r="CA9" s="27" t="s">
        <v>602</v>
      </c>
      <c r="CB9" s="20" t="s">
        <v>595</v>
      </c>
      <c r="CC9" s="27" t="s">
        <v>600</v>
      </c>
      <c r="CE9" s="27" t="s">
        <v>600</v>
      </c>
      <c r="CF9" s="20" t="s">
        <v>595</v>
      </c>
      <c r="CG9" s="27" t="s">
        <v>600</v>
      </c>
      <c r="CL9" s="20" t="s">
        <v>595</v>
      </c>
      <c r="DA9" s="27" t="s">
        <v>600</v>
      </c>
      <c r="DB9" s="20" t="s">
        <v>595</v>
      </c>
      <c r="DD9" s="27" t="s">
        <v>600</v>
      </c>
      <c r="DE9" s="27" t="s">
        <v>600</v>
      </c>
      <c r="DF9" s="27" t="s">
        <v>600</v>
      </c>
      <c r="DL9" s="27" t="s">
        <v>600</v>
      </c>
      <c r="DM9" s="27" t="s">
        <v>600</v>
      </c>
      <c r="DN9" s="27" t="s">
        <v>600</v>
      </c>
      <c r="DO9" s="27" t="s">
        <v>600</v>
      </c>
      <c r="DW9" s="20" t="s">
        <v>595</v>
      </c>
      <c r="DX9" s="20" t="s">
        <v>595</v>
      </c>
      <c r="DY9" s="27" t="s">
        <v>600</v>
      </c>
    </row>
    <row r="10" spans="1:130" s="27" customFormat="1" x14ac:dyDescent="0.15">
      <c r="A10" s="23" t="s">
        <v>599</v>
      </c>
      <c r="B10" s="23" t="s">
        <v>599</v>
      </c>
      <c r="C10" s="23" t="s">
        <v>119</v>
      </c>
      <c r="D10" s="23" t="s">
        <v>11</v>
      </c>
      <c r="E10" s="23" t="s">
        <v>318</v>
      </c>
      <c r="F10" s="23" t="s">
        <v>100</v>
      </c>
      <c r="G10" s="23">
        <v>1620</v>
      </c>
      <c r="H10" s="24">
        <v>4320</v>
      </c>
      <c r="I10" s="23">
        <v>648</v>
      </c>
      <c r="N10" s="27" t="s">
        <v>598</v>
      </c>
      <c r="O10" s="20" t="s">
        <v>597</v>
      </c>
      <c r="P10" s="20" t="s">
        <v>595</v>
      </c>
      <c r="Q10" s="20"/>
      <c r="R10" s="20"/>
      <c r="T10" s="20" t="s">
        <v>591</v>
      </c>
      <c r="U10" s="20" t="s">
        <v>595</v>
      </c>
      <c r="V10" s="20" t="s">
        <v>595</v>
      </c>
      <c r="AE10" s="20" t="s">
        <v>595</v>
      </c>
      <c r="AF10" s="20" t="s">
        <v>595</v>
      </c>
      <c r="AO10" s="20" t="s">
        <v>597</v>
      </c>
      <c r="AP10" s="20" t="s">
        <v>596</v>
      </c>
      <c r="AQ10" s="20" t="s">
        <v>595</v>
      </c>
      <c r="AR10" s="20" t="s">
        <v>591</v>
      </c>
      <c r="AS10" s="20" t="s">
        <v>591</v>
      </c>
      <c r="AT10" s="20" t="s">
        <v>591</v>
      </c>
      <c r="AU10" s="20" t="s">
        <v>591</v>
      </c>
      <c r="AW10" s="20" t="s">
        <v>595</v>
      </c>
      <c r="AX10" s="20" t="s">
        <v>595</v>
      </c>
      <c r="AY10" s="20" t="s">
        <v>595</v>
      </c>
      <c r="AZ10" s="20" t="s">
        <v>595</v>
      </c>
      <c r="BA10" s="20" t="s">
        <v>592</v>
      </c>
      <c r="BB10" s="20" t="s">
        <v>591</v>
      </c>
      <c r="BC10" s="20" t="s">
        <v>595</v>
      </c>
      <c r="BD10" s="20" t="s">
        <v>595</v>
      </c>
      <c r="BE10" s="20" t="s">
        <v>591</v>
      </c>
      <c r="BI10" s="20" t="s">
        <v>595</v>
      </c>
      <c r="BJ10" s="20" t="s">
        <v>591</v>
      </c>
      <c r="BK10" s="20" t="s">
        <v>591</v>
      </c>
      <c r="BL10" s="20" t="s">
        <v>591</v>
      </c>
      <c r="BO10" s="20" t="s">
        <v>591</v>
      </c>
      <c r="BP10" s="20" t="s">
        <v>591</v>
      </c>
      <c r="BQ10" s="20" t="s">
        <v>591</v>
      </c>
      <c r="BT10" s="20"/>
      <c r="BU10" s="20"/>
      <c r="BV10" s="20"/>
      <c r="CA10" s="20" t="s">
        <v>595</v>
      </c>
      <c r="CB10" s="20" t="s">
        <v>591</v>
      </c>
      <c r="CC10" s="20" t="s">
        <v>595</v>
      </c>
      <c r="CE10" s="20" t="s">
        <v>595</v>
      </c>
      <c r="CF10" s="20" t="s">
        <v>591</v>
      </c>
      <c r="CG10" s="20" t="s">
        <v>850</v>
      </c>
      <c r="CK10" s="20"/>
      <c r="CL10" s="20" t="s">
        <v>591</v>
      </c>
      <c r="DA10" s="20" t="s">
        <v>595</v>
      </c>
      <c r="DB10" s="20" t="s">
        <v>591</v>
      </c>
      <c r="DD10" s="20" t="s">
        <v>595</v>
      </c>
      <c r="DE10" s="20" t="s">
        <v>595</v>
      </c>
      <c r="DF10" s="20" t="s">
        <v>595</v>
      </c>
      <c r="DL10" s="20" t="s">
        <v>595</v>
      </c>
      <c r="DM10" s="20" t="s">
        <v>595</v>
      </c>
      <c r="DN10" s="20" t="s">
        <v>595</v>
      </c>
      <c r="DO10" s="27" t="s">
        <v>595</v>
      </c>
      <c r="DW10" s="20" t="s">
        <v>591</v>
      </c>
      <c r="DX10" s="20" t="s">
        <v>591</v>
      </c>
      <c r="DY10" s="20" t="s">
        <v>595</v>
      </c>
    </row>
    <row r="11" spans="1:130" s="27" customFormat="1" x14ac:dyDescent="0.15">
      <c r="A11" s="23" t="s">
        <v>594</v>
      </c>
      <c r="B11" s="23" t="s">
        <v>594</v>
      </c>
      <c r="C11" s="23" t="s">
        <v>106</v>
      </c>
      <c r="D11" s="23" t="s">
        <v>11</v>
      </c>
      <c r="E11" s="23" t="s">
        <v>367</v>
      </c>
      <c r="F11" s="23" t="s">
        <v>114</v>
      </c>
      <c r="G11" s="25">
        <v>1296</v>
      </c>
      <c r="H11" s="24">
        <v>3240</v>
      </c>
      <c r="I11" s="23">
        <v>648</v>
      </c>
      <c r="N11" s="27" t="s">
        <v>593</v>
      </c>
      <c r="O11" s="20" t="s">
        <v>591</v>
      </c>
      <c r="P11" s="20" t="s">
        <v>591</v>
      </c>
      <c r="Q11" s="20"/>
      <c r="R11" s="20"/>
      <c r="S11" s="20" t="s">
        <v>138</v>
      </c>
      <c r="T11" s="20" t="s">
        <v>580</v>
      </c>
      <c r="U11" s="20" t="s">
        <v>591</v>
      </c>
      <c r="V11" s="20" t="s">
        <v>591</v>
      </c>
      <c r="Z11" s="20" t="s">
        <v>138</v>
      </c>
      <c r="AA11" s="20" t="s">
        <v>138</v>
      </c>
      <c r="AB11" s="20" t="s">
        <v>138</v>
      </c>
      <c r="AC11" s="20" t="s">
        <v>138</v>
      </c>
      <c r="AE11" s="20" t="s">
        <v>591</v>
      </c>
      <c r="AF11" s="20" t="s">
        <v>591</v>
      </c>
      <c r="AG11" s="20" t="s">
        <v>138</v>
      </c>
      <c r="AH11" s="20" t="s">
        <v>138</v>
      </c>
      <c r="AI11" s="20" t="s">
        <v>138</v>
      </c>
      <c r="AJ11" s="20" t="s">
        <v>138</v>
      </c>
      <c r="AK11" s="20" t="s">
        <v>138</v>
      </c>
      <c r="AL11" s="20" t="s">
        <v>138</v>
      </c>
      <c r="AM11" s="20" t="s">
        <v>138</v>
      </c>
      <c r="AN11" s="20" t="s">
        <v>138</v>
      </c>
      <c r="AO11" s="20" t="s">
        <v>591</v>
      </c>
      <c r="AP11" s="20" t="s">
        <v>591</v>
      </c>
      <c r="AQ11" s="20" t="s">
        <v>591</v>
      </c>
      <c r="AR11" s="20" t="s">
        <v>580</v>
      </c>
      <c r="AS11" s="20" t="s">
        <v>580</v>
      </c>
      <c r="AT11" s="20" t="s">
        <v>580</v>
      </c>
      <c r="AU11" s="20" t="s">
        <v>580</v>
      </c>
      <c r="AV11" s="20" t="s">
        <v>138</v>
      </c>
      <c r="AW11" s="20" t="s">
        <v>591</v>
      </c>
      <c r="AX11" s="20" t="s">
        <v>591</v>
      </c>
      <c r="AY11" s="20" t="s">
        <v>591</v>
      </c>
      <c r="AZ11" s="20" t="s">
        <v>591</v>
      </c>
      <c r="BA11" s="20" t="s">
        <v>581</v>
      </c>
      <c r="BB11" s="20" t="s">
        <v>580</v>
      </c>
      <c r="BC11" s="20" t="s">
        <v>591</v>
      </c>
      <c r="BD11" s="20" t="s">
        <v>591</v>
      </c>
      <c r="BE11" s="20" t="s">
        <v>580</v>
      </c>
      <c r="BI11" s="20" t="s">
        <v>591</v>
      </c>
      <c r="BJ11" s="20" t="s">
        <v>580</v>
      </c>
      <c r="BK11" s="20" t="s">
        <v>582</v>
      </c>
      <c r="BL11" s="20" t="s">
        <v>580</v>
      </c>
      <c r="BM11" s="20" t="s">
        <v>138</v>
      </c>
      <c r="BN11" s="20" t="s">
        <v>138</v>
      </c>
      <c r="BO11" s="20" t="s">
        <v>580</v>
      </c>
      <c r="BP11" s="20" t="s">
        <v>580</v>
      </c>
      <c r="BQ11" s="20" t="s">
        <v>580</v>
      </c>
      <c r="BT11" s="20" t="s">
        <v>138</v>
      </c>
      <c r="BU11" s="20" t="s">
        <v>138</v>
      </c>
      <c r="BV11" s="20" t="s">
        <v>138</v>
      </c>
      <c r="BW11" s="20" t="s">
        <v>138</v>
      </c>
      <c r="BX11" s="20" t="s">
        <v>138</v>
      </c>
      <c r="BY11" s="20" t="s">
        <v>138</v>
      </c>
      <c r="BZ11" s="20" t="s">
        <v>138</v>
      </c>
      <c r="CA11" s="20" t="s">
        <v>591</v>
      </c>
      <c r="CB11" s="20" t="s">
        <v>580</v>
      </c>
      <c r="CC11" s="20" t="s">
        <v>591</v>
      </c>
      <c r="CE11" s="20" t="s">
        <v>591</v>
      </c>
      <c r="CF11" s="20" t="s">
        <v>581</v>
      </c>
      <c r="CG11" s="20" t="s">
        <v>591</v>
      </c>
      <c r="CK11" s="20"/>
      <c r="CL11" s="20" t="s">
        <v>580</v>
      </c>
      <c r="CW11" s="20" t="s">
        <v>138</v>
      </c>
      <c r="CX11" s="20" t="s">
        <v>138</v>
      </c>
      <c r="CY11" s="20" t="s">
        <v>138</v>
      </c>
      <c r="CZ11" s="20" t="s">
        <v>138</v>
      </c>
      <c r="DA11" s="20" t="s">
        <v>591</v>
      </c>
      <c r="DB11" s="20" t="s">
        <v>580</v>
      </c>
      <c r="DD11" s="20" t="s">
        <v>591</v>
      </c>
      <c r="DE11" s="20" t="s">
        <v>591</v>
      </c>
      <c r="DF11" s="20" t="s">
        <v>591</v>
      </c>
      <c r="DG11" s="20" t="s">
        <v>138</v>
      </c>
      <c r="DH11" s="20" t="s">
        <v>138</v>
      </c>
      <c r="DI11" s="20" t="s">
        <v>138</v>
      </c>
      <c r="DJ11" s="20" t="s">
        <v>138</v>
      </c>
      <c r="DL11" s="20" t="s">
        <v>591</v>
      </c>
      <c r="DM11" s="20" t="s">
        <v>591</v>
      </c>
      <c r="DN11" s="20" t="s">
        <v>591</v>
      </c>
      <c r="DO11" s="27" t="s">
        <v>591</v>
      </c>
      <c r="DW11" s="20" t="s">
        <v>580</v>
      </c>
      <c r="DX11" s="20" t="s">
        <v>580</v>
      </c>
      <c r="DY11" s="20" t="s">
        <v>591</v>
      </c>
    </row>
    <row r="12" spans="1:130" s="27" customFormat="1" x14ac:dyDescent="0.15">
      <c r="A12" s="23" t="s">
        <v>590</v>
      </c>
      <c r="B12" s="23" t="s">
        <v>590</v>
      </c>
      <c r="C12" s="23" t="s">
        <v>107</v>
      </c>
      <c r="D12" s="23" t="s">
        <v>11</v>
      </c>
      <c r="E12" s="23" t="s">
        <v>589</v>
      </c>
      <c r="F12" s="23" t="s">
        <v>114</v>
      </c>
      <c r="G12" s="25">
        <v>1296</v>
      </c>
      <c r="H12" s="24">
        <v>2700</v>
      </c>
      <c r="I12" s="23">
        <v>648</v>
      </c>
      <c r="N12" s="27" t="s">
        <v>588</v>
      </c>
      <c r="O12" s="20" t="s">
        <v>586</v>
      </c>
      <c r="P12" s="20" t="s">
        <v>586</v>
      </c>
      <c r="Q12" s="20"/>
      <c r="R12" s="20"/>
      <c r="S12" s="20" t="s">
        <v>138</v>
      </c>
      <c r="T12" s="20" t="s">
        <v>577</v>
      </c>
      <c r="U12" s="20" t="s">
        <v>586</v>
      </c>
      <c r="V12" s="20" t="s">
        <v>586</v>
      </c>
      <c r="W12" s="20" t="s">
        <v>138</v>
      </c>
      <c r="X12" s="20" t="s">
        <v>138</v>
      </c>
      <c r="Y12" s="20" t="s">
        <v>138</v>
      </c>
      <c r="Z12" s="20" t="s">
        <v>138</v>
      </c>
      <c r="AA12" s="20" t="s">
        <v>138</v>
      </c>
      <c r="AB12" s="20" t="s">
        <v>138</v>
      </c>
      <c r="AC12" s="20" t="s">
        <v>138</v>
      </c>
      <c r="AD12" s="20" t="s">
        <v>138</v>
      </c>
      <c r="AE12" s="20" t="s">
        <v>587</v>
      </c>
      <c r="AF12" s="20" t="s">
        <v>587</v>
      </c>
      <c r="AG12" s="20" t="s">
        <v>138</v>
      </c>
      <c r="AH12" s="20" t="s">
        <v>138</v>
      </c>
      <c r="AI12" s="20" t="s">
        <v>138</v>
      </c>
      <c r="AJ12" s="20" t="s">
        <v>138</v>
      </c>
      <c r="AK12" s="20" t="s">
        <v>138</v>
      </c>
      <c r="AL12" s="20" t="s">
        <v>138</v>
      </c>
      <c r="AM12" s="20" t="s">
        <v>138</v>
      </c>
      <c r="AN12" s="20" t="s">
        <v>138</v>
      </c>
      <c r="AO12" s="20" t="s">
        <v>586</v>
      </c>
      <c r="AP12" s="20" t="s">
        <v>586</v>
      </c>
      <c r="AQ12" s="20" t="s">
        <v>587</v>
      </c>
      <c r="AR12" s="20" t="s">
        <v>577</v>
      </c>
      <c r="AS12" s="20" t="s">
        <v>577</v>
      </c>
      <c r="AT12" s="20" t="s">
        <v>577</v>
      </c>
      <c r="AU12" s="20" t="s">
        <v>577</v>
      </c>
      <c r="AV12" s="20" t="s">
        <v>138</v>
      </c>
      <c r="AW12" s="20" t="s">
        <v>587</v>
      </c>
      <c r="AX12" s="20" t="s">
        <v>586</v>
      </c>
      <c r="AY12" s="20" t="s">
        <v>586</v>
      </c>
      <c r="AZ12" s="20" t="s">
        <v>586</v>
      </c>
      <c r="BA12" s="20" t="s">
        <v>577</v>
      </c>
      <c r="BB12" s="20" t="s">
        <v>577</v>
      </c>
      <c r="BC12" s="20" t="s">
        <v>586</v>
      </c>
      <c r="BD12" s="20" t="s">
        <v>586</v>
      </c>
      <c r="BE12" s="20" t="s">
        <v>577</v>
      </c>
      <c r="BF12" s="20" t="s">
        <v>138</v>
      </c>
      <c r="BG12" s="20" t="s">
        <v>138</v>
      </c>
      <c r="BH12" s="20" t="s">
        <v>138</v>
      </c>
      <c r="BI12" s="20" t="s">
        <v>586</v>
      </c>
      <c r="BJ12" s="20" t="s">
        <v>577</v>
      </c>
      <c r="BK12" s="20" t="s">
        <v>577</v>
      </c>
      <c r="BL12" s="20" t="s">
        <v>577</v>
      </c>
      <c r="BM12" s="20" t="s">
        <v>138</v>
      </c>
      <c r="BN12" s="20" t="s">
        <v>138</v>
      </c>
      <c r="BO12" s="20" t="s">
        <v>577</v>
      </c>
      <c r="BP12" s="20" t="s">
        <v>577</v>
      </c>
      <c r="BQ12" s="20" t="s">
        <v>577</v>
      </c>
      <c r="BR12" s="20" t="s">
        <v>138</v>
      </c>
      <c r="BS12" s="20" t="s">
        <v>138</v>
      </c>
      <c r="BT12" s="20" t="s">
        <v>138</v>
      </c>
      <c r="BU12" s="20" t="s">
        <v>138</v>
      </c>
      <c r="BV12" s="20" t="s">
        <v>138</v>
      </c>
      <c r="BW12" s="20" t="s">
        <v>138</v>
      </c>
      <c r="BX12" s="20" t="s">
        <v>138</v>
      </c>
      <c r="BY12" s="20" t="s">
        <v>138</v>
      </c>
      <c r="BZ12" s="20" t="s">
        <v>138</v>
      </c>
      <c r="CA12" s="20" t="s">
        <v>587</v>
      </c>
      <c r="CB12" s="20" t="s">
        <v>577</v>
      </c>
      <c r="CC12" s="20" t="s">
        <v>587</v>
      </c>
      <c r="CD12" s="20" t="s">
        <v>138</v>
      </c>
      <c r="CE12" s="20" t="s">
        <v>139</v>
      </c>
      <c r="CF12" s="20" t="s">
        <v>577</v>
      </c>
      <c r="CG12" s="20" t="s">
        <v>586</v>
      </c>
      <c r="CH12" s="20" t="s">
        <v>138</v>
      </c>
      <c r="CI12" s="20" t="s">
        <v>138</v>
      </c>
      <c r="CJ12" s="20"/>
      <c r="CK12" s="20"/>
      <c r="CL12" s="20" t="s">
        <v>577</v>
      </c>
      <c r="CM12" s="20" t="s">
        <v>138</v>
      </c>
      <c r="CN12" s="20" t="s">
        <v>138</v>
      </c>
      <c r="CO12" s="20" t="s">
        <v>138</v>
      </c>
      <c r="CP12" s="20" t="s">
        <v>138</v>
      </c>
      <c r="CQ12" s="20" t="s">
        <v>138</v>
      </c>
      <c r="CR12" s="20" t="s">
        <v>138</v>
      </c>
      <c r="CS12" s="20" t="s">
        <v>138</v>
      </c>
      <c r="CT12" s="20" t="s">
        <v>138</v>
      </c>
      <c r="CU12" s="20" t="s">
        <v>138</v>
      </c>
      <c r="CV12" s="20" t="s">
        <v>138</v>
      </c>
      <c r="CW12" s="20" t="s">
        <v>138</v>
      </c>
      <c r="CX12" s="20" t="s">
        <v>138</v>
      </c>
      <c r="CY12" s="20" t="s">
        <v>138</v>
      </c>
      <c r="CZ12" s="20" t="s">
        <v>138</v>
      </c>
      <c r="DA12" s="20" t="s">
        <v>586</v>
      </c>
      <c r="DB12" s="20" t="s">
        <v>577</v>
      </c>
      <c r="DC12" s="20" t="s">
        <v>138</v>
      </c>
      <c r="DD12" s="20" t="s">
        <v>586</v>
      </c>
      <c r="DE12" s="20" t="s">
        <v>586</v>
      </c>
      <c r="DF12" s="20" t="s">
        <v>587</v>
      </c>
      <c r="DG12" s="20" t="s">
        <v>138</v>
      </c>
      <c r="DH12" s="20" t="s">
        <v>138</v>
      </c>
      <c r="DI12" s="20" t="s">
        <v>138</v>
      </c>
      <c r="DJ12" s="20" t="s">
        <v>138</v>
      </c>
      <c r="DK12" s="20"/>
      <c r="DL12" s="20" t="s">
        <v>587</v>
      </c>
      <c r="DM12" s="20" t="s">
        <v>586</v>
      </c>
      <c r="DN12" s="20" t="s">
        <v>586</v>
      </c>
      <c r="DO12" s="27" t="s">
        <v>586</v>
      </c>
      <c r="DW12" s="20" t="s">
        <v>577</v>
      </c>
      <c r="DX12" s="20" t="s">
        <v>577</v>
      </c>
      <c r="DY12" s="20" t="s">
        <v>139</v>
      </c>
    </row>
    <row r="13" spans="1:130" x14ac:dyDescent="0.15">
      <c r="A13" s="23" t="s">
        <v>585</v>
      </c>
      <c r="B13" s="23" t="s">
        <v>584</v>
      </c>
      <c r="C13" s="23" t="s">
        <v>108</v>
      </c>
      <c r="D13" s="23" t="s">
        <v>11</v>
      </c>
      <c r="E13" s="23" t="s">
        <v>365</v>
      </c>
      <c r="F13" s="23" t="s">
        <v>99</v>
      </c>
      <c r="G13" s="23">
        <v>0</v>
      </c>
      <c r="H13" s="24">
        <v>1728</v>
      </c>
      <c r="I13" s="23">
        <v>648</v>
      </c>
      <c r="J13" s="27"/>
      <c r="N13" s="27" t="s">
        <v>583</v>
      </c>
      <c r="O13" s="20" t="s">
        <v>580</v>
      </c>
      <c r="P13" s="20" t="s">
        <v>580</v>
      </c>
      <c r="Q13" s="20"/>
      <c r="R13" s="20"/>
      <c r="S13" s="20" t="s">
        <v>138</v>
      </c>
      <c r="U13" s="20" t="s">
        <v>580</v>
      </c>
      <c r="V13" s="20" t="s">
        <v>580</v>
      </c>
      <c r="W13" s="20" t="s">
        <v>138</v>
      </c>
      <c r="X13" s="20" t="s">
        <v>138</v>
      </c>
      <c r="Y13" s="20" t="s">
        <v>138</v>
      </c>
      <c r="Z13" s="20" t="s">
        <v>138</v>
      </c>
      <c r="AA13" s="20" t="s">
        <v>138</v>
      </c>
      <c r="AB13" s="20" t="s">
        <v>138</v>
      </c>
      <c r="AC13" s="20" t="s">
        <v>138</v>
      </c>
      <c r="AD13" s="20" t="s">
        <v>138</v>
      </c>
      <c r="AE13" s="20" t="s">
        <v>580</v>
      </c>
      <c r="AF13" s="20" t="s">
        <v>580</v>
      </c>
      <c r="AG13" s="20" t="s">
        <v>138</v>
      </c>
      <c r="AH13" s="20" t="s">
        <v>138</v>
      </c>
      <c r="AI13" s="20" t="s">
        <v>138</v>
      </c>
      <c r="AJ13" s="20" t="s">
        <v>138</v>
      </c>
      <c r="AK13" s="20" t="s">
        <v>138</v>
      </c>
      <c r="AL13" s="20" t="s">
        <v>138</v>
      </c>
      <c r="AM13" s="20" t="s">
        <v>138</v>
      </c>
      <c r="AN13" s="20" t="s">
        <v>138</v>
      </c>
      <c r="AO13" s="20" t="s">
        <v>581</v>
      </c>
      <c r="AP13" s="20" t="s">
        <v>580</v>
      </c>
      <c r="AQ13" s="20" t="s">
        <v>581</v>
      </c>
      <c r="AV13" s="20" t="s">
        <v>138</v>
      </c>
      <c r="AW13" s="20" t="s">
        <v>580</v>
      </c>
      <c r="AX13" s="20" t="s">
        <v>580</v>
      </c>
      <c r="AY13" s="20" t="s">
        <v>580</v>
      </c>
      <c r="AZ13" s="20" t="s">
        <v>580</v>
      </c>
      <c r="BC13" s="20" t="s">
        <v>580</v>
      </c>
      <c r="BD13" s="20" t="s">
        <v>580</v>
      </c>
      <c r="BF13" s="20" t="s">
        <v>138</v>
      </c>
      <c r="BG13" s="20" t="s">
        <v>138</v>
      </c>
      <c r="BH13" s="20" t="s">
        <v>138</v>
      </c>
      <c r="BI13" s="20" t="s">
        <v>580</v>
      </c>
      <c r="BM13" s="20" t="s">
        <v>138</v>
      </c>
      <c r="BN13" s="20" t="s">
        <v>138</v>
      </c>
      <c r="BR13" s="20" t="s">
        <v>138</v>
      </c>
      <c r="BS13" s="20" t="s">
        <v>138</v>
      </c>
      <c r="BT13" s="20" t="s">
        <v>138</v>
      </c>
      <c r="BU13" s="20" t="s">
        <v>138</v>
      </c>
      <c r="BV13" s="20" t="s">
        <v>138</v>
      </c>
      <c r="BW13" s="20" t="s">
        <v>138</v>
      </c>
      <c r="BX13" s="20" t="s">
        <v>138</v>
      </c>
      <c r="BY13" s="20" t="s">
        <v>138</v>
      </c>
      <c r="BZ13" s="20" t="s">
        <v>138</v>
      </c>
      <c r="CA13" s="20" t="s">
        <v>580</v>
      </c>
      <c r="CB13" s="20"/>
      <c r="CC13" s="20" t="s">
        <v>582</v>
      </c>
      <c r="CD13" s="20" t="s">
        <v>138</v>
      </c>
      <c r="CE13" s="20" t="s">
        <v>580</v>
      </c>
      <c r="CG13" s="20" t="s">
        <v>580</v>
      </c>
      <c r="CH13" s="20" t="s">
        <v>138</v>
      </c>
      <c r="CI13" s="20" t="s">
        <v>138</v>
      </c>
      <c r="CJ13" s="20"/>
      <c r="CK13" s="20"/>
      <c r="CM13" s="20" t="s">
        <v>138</v>
      </c>
      <c r="CN13" s="20" t="s">
        <v>138</v>
      </c>
      <c r="CO13" s="20" t="s">
        <v>138</v>
      </c>
      <c r="CP13" s="20" t="s">
        <v>138</v>
      </c>
      <c r="CQ13" s="20" t="s">
        <v>138</v>
      </c>
      <c r="CR13" s="20" t="s">
        <v>138</v>
      </c>
      <c r="CS13" s="20" t="s">
        <v>138</v>
      </c>
      <c r="CT13" s="20" t="s">
        <v>138</v>
      </c>
      <c r="CU13" s="20" t="s">
        <v>138</v>
      </c>
      <c r="CV13" s="20" t="s">
        <v>138</v>
      </c>
      <c r="CW13" s="20" t="s">
        <v>138</v>
      </c>
      <c r="CX13" s="20" t="s">
        <v>138</v>
      </c>
      <c r="CY13" s="20" t="s">
        <v>138</v>
      </c>
      <c r="CZ13" s="20" t="s">
        <v>138</v>
      </c>
      <c r="DA13" s="20" t="s">
        <v>580</v>
      </c>
      <c r="DC13" s="20" t="s">
        <v>138</v>
      </c>
      <c r="DD13" s="20" t="s">
        <v>580</v>
      </c>
      <c r="DE13" s="20" t="s">
        <v>581</v>
      </c>
      <c r="DF13" s="20" t="s">
        <v>581</v>
      </c>
      <c r="DG13" s="20" t="s">
        <v>138</v>
      </c>
      <c r="DH13" s="20" t="s">
        <v>138</v>
      </c>
      <c r="DI13" s="20" t="s">
        <v>138</v>
      </c>
      <c r="DJ13" s="20" t="s">
        <v>138</v>
      </c>
      <c r="DK13" s="20"/>
      <c r="DL13" s="20" t="s">
        <v>580</v>
      </c>
      <c r="DM13" s="20" t="s">
        <v>580</v>
      </c>
      <c r="DN13" s="20" t="s">
        <v>581</v>
      </c>
      <c r="DO13" s="23" t="s">
        <v>580</v>
      </c>
      <c r="DY13" s="20" t="s">
        <v>580</v>
      </c>
    </row>
    <row r="14" spans="1:130" x14ac:dyDescent="0.15">
      <c r="A14" s="23" t="s">
        <v>579</v>
      </c>
      <c r="B14" s="23" t="s">
        <v>579</v>
      </c>
      <c r="C14" s="23" t="s">
        <v>109</v>
      </c>
      <c r="D14" s="23" t="s">
        <v>11</v>
      </c>
      <c r="E14" s="23" t="s">
        <v>364</v>
      </c>
      <c r="F14" s="23" t="s">
        <v>99</v>
      </c>
      <c r="G14" s="23">
        <v>0</v>
      </c>
      <c r="H14" s="24">
        <v>1296</v>
      </c>
      <c r="I14" s="23">
        <v>648</v>
      </c>
      <c r="J14" s="27"/>
      <c r="N14" s="27" t="s">
        <v>578</v>
      </c>
      <c r="O14" s="20" t="s">
        <v>577</v>
      </c>
      <c r="P14" s="20" t="s">
        <v>577</v>
      </c>
      <c r="Q14" s="20"/>
      <c r="R14" s="20"/>
      <c r="S14" s="20" t="s">
        <v>138</v>
      </c>
      <c r="U14" s="20" t="s">
        <v>577</v>
      </c>
      <c r="V14" s="20" t="s">
        <v>577</v>
      </c>
      <c r="W14" s="20" t="s">
        <v>138</v>
      </c>
      <c r="X14" s="20" t="s">
        <v>138</v>
      </c>
      <c r="Y14" s="20" t="s">
        <v>138</v>
      </c>
      <c r="Z14" s="20" t="s">
        <v>138</v>
      </c>
      <c r="AA14" s="20" t="s">
        <v>138</v>
      </c>
      <c r="AB14" s="20" t="s">
        <v>138</v>
      </c>
      <c r="AC14" s="20" t="s">
        <v>138</v>
      </c>
      <c r="AD14" s="20" t="s">
        <v>138</v>
      </c>
      <c r="AE14" s="20" t="s">
        <v>577</v>
      </c>
      <c r="AF14" s="20" t="s">
        <v>577</v>
      </c>
      <c r="AG14" s="20" t="s">
        <v>138</v>
      </c>
      <c r="AH14" s="20" t="s">
        <v>138</v>
      </c>
      <c r="AI14" s="20" t="s">
        <v>138</v>
      </c>
      <c r="AJ14" s="20" t="s">
        <v>138</v>
      </c>
      <c r="AK14" s="20" t="s">
        <v>138</v>
      </c>
      <c r="AL14" s="20" t="s">
        <v>138</v>
      </c>
      <c r="AM14" s="20" t="s">
        <v>138</v>
      </c>
      <c r="AN14" s="20" t="s">
        <v>138</v>
      </c>
      <c r="AO14" s="20" t="s">
        <v>577</v>
      </c>
      <c r="AP14" s="20" t="s">
        <v>577</v>
      </c>
      <c r="AQ14" s="20" t="s">
        <v>577</v>
      </c>
      <c r="AV14" s="20" t="s">
        <v>138</v>
      </c>
      <c r="AW14" s="20" t="s">
        <v>577</v>
      </c>
      <c r="AX14" s="20" t="s">
        <v>577</v>
      </c>
      <c r="AY14" s="20" t="s">
        <v>577</v>
      </c>
      <c r="AZ14" s="20" t="s">
        <v>577</v>
      </c>
      <c r="BC14" s="20" t="s">
        <v>577</v>
      </c>
      <c r="BD14" s="20" t="s">
        <v>577</v>
      </c>
      <c r="BF14" s="20" t="s">
        <v>138</v>
      </c>
      <c r="BG14" s="20" t="s">
        <v>138</v>
      </c>
      <c r="BH14" s="20" t="s">
        <v>138</v>
      </c>
      <c r="BI14" s="20" t="s">
        <v>577</v>
      </c>
      <c r="BM14" s="20" t="s">
        <v>138</v>
      </c>
      <c r="BN14" s="20" t="s">
        <v>138</v>
      </c>
      <c r="BR14" s="20" t="s">
        <v>138</v>
      </c>
      <c r="BS14" s="20" t="s">
        <v>138</v>
      </c>
      <c r="BT14" s="20" t="s">
        <v>138</v>
      </c>
      <c r="BU14" s="20" t="s">
        <v>138</v>
      </c>
      <c r="BV14" s="20" t="s">
        <v>138</v>
      </c>
      <c r="BW14" s="20"/>
      <c r="BX14" s="20" t="s">
        <v>138</v>
      </c>
      <c r="BY14" s="20" t="s">
        <v>138</v>
      </c>
      <c r="BZ14" s="20" t="s">
        <v>138</v>
      </c>
      <c r="CA14" s="20" t="s">
        <v>577</v>
      </c>
      <c r="CC14" s="20" t="s">
        <v>577</v>
      </c>
      <c r="CD14" s="20" t="s">
        <v>138</v>
      </c>
      <c r="CE14" s="20" t="s">
        <v>577</v>
      </c>
      <c r="CG14" s="20" t="s">
        <v>577</v>
      </c>
      <c r="CH14" s="20" t="s">
        <v>138</v>
      </c>
      <c r="CI14" s="20" t="s">
        <v>138</v>
      </c>
      <c r="CJ14" s="20"/>
      <c r="CK14" s="20"/>
      <c r="CM14" s="20" t="s">
        <v>138</v>
      </c>
      <c r="CN14" s="20" t="s">
        <v>138</v>
      </c>
      <c r="CO14" s="20" t="s">
        <v>138</v>
      </c>
      <c r="CP14" s="20" t="s">
        <v>138</v>
      </c>
      <c r="CQ14" s="20" t="s">
        <v>138</v>
      </c>
      <c r="CR14" s="20" t="s">
        <v>138</v>
      </c>
      <c r="CS14" s="20" t="s">
        <v>138</v>
      </c>
      <c r="CT14" s="20" t="s">
        <v>138</v>
      </c>
      <c r="CU14" s="20" t="s">
        <v>138</v>
      </c>
      <c r="CV14" s="20" t="s">
        <v>138</v>
      </c>
      <c r="CW14" s="20" t="s">
        <v>138</v>
      </c>
      <c r="CX14" s="20" t="s">
        <v>138</v>
      </c>
      <c r="CY14" s="20" t="s">
        <v>138</v>
      </c>
      <c r="CZ14" s="20" t="s">
        <v>138</v>
      </c>
      <c r="DA14" s="20" t="s">
        <v>577</v>
      </c>
      <c r="DC14" s="20" t="s">
        <v>138</v>
      </c>
      <c r="DD14" s="20" t="s">
        <v>577</v>
      </c>
      <c r="DE14" s="20" t="s">
        <v>577</v>
      </c>
      <c r="DF14" s="20" t="s">
        <v>577</v>
      </c>
      <c r="DG14" s="20" t="s">
        <v>138</v>
      </c>
      <c r="DH14" s="20" t="s">
        <v>138</v>
      </c>
      <c r="DI14" s="20" t="s">
        <v>138</v>
      </c>
      <c r="DJ14" s="20" t="s">
        <v>138</v>
      </c>
      <c r="DK14" s="20"/>
      <c r="DL14" s="20" t="s">
        <v>577</v>
      </c>
      <c r="DM14" s="20" t="s">
        <v>577</v>
      </c>
      <c r="DN14" s="20" t="s">
        <v>577</v>
      </c>
      <c r="DO14" s="23" t="s">
        <v>577</v>
      </c>
      <c r="DY14" s="20" t="s">
        <v>577</v>
      </c>
    </row>
    <row r="15" spans="1:130" x14ac:dyDescent="0.15">
      <c r="A15" s="23" t="s">
        <v>576</v>
      </c>
      <c r="B15" s="23" t="s">
        <v>576</v>
      </c>
      <c r="C15" s="23" t="s">
        <v>32</v>
      </c>
      <c r="D15" s="23" t="s">
        <v>12</v>
      </c>
      <c r="E15" s="23" t="s">
        <v>575</v>
      </c>
      <c r="F15" s="23" t="s">
        <v>98</v>
      </c>
      <c r="G15" s="23">
        <v>0</v>
      </c>
      <c r="H15" s="24">
        <v>14040</v>
      </c>
      <c r="J15" s="27"/>
      <c r="N15" s="27"/>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row>
    <row r="16" spans="1:130" x14ac:dyDescent="0.15">
      <c r="A16" s="23" t="s">
        <v>574</v>
      </c>
      <c r="B16" s="23" t="s">
        <v>573</v>
      </c>
      <c r="C16" s="23" t="s">
        <v>33</v>
      </c>
      <c r="D16" s="23" t="s">
        <v>12</v>
      </c>
      <c r="E16" s="23" t="s">
        <v>572</v>
      </c>
      <c r="F16" s="23" t="s">
        <v>100</v>
      </c>
      <c r="G16" s="25">
        <v>1620</v>
      </c>
      <c r="H16" s="24">
        <v>10800</v>
      </c>
      <c r="J16" s="27"/>
      <c r="N16" s="27"/>
      <c r="O16" s="20"/>
      <c r="P16" s="20"/>
      <c r="Q16" s="20"/>
      <c r="R16" s="20"/>
      <c r="S16" s="20"/>
      <c r="T16" s="20"/>
      <c r="U16" s="20"/>
      <c r="V16" s="20"/>
      <c r="W16" s="20"/>
      <c r="X16" s="20"/>
      <c r="Y16" s="20"/>
      <c r="Z16" s="20"/>
      <c r="AA16" s="20"/>
      <c r="AB16" s="20"/>
      <c r="AC16" s="20"/>
      <c r="AD16" s="20"/>
      <c r="AE16" s="20"/>
      <c r="AF16" s="20"/>
      <c r="AG16" s="20"/>
      <c r="AH16" s="20"/>
      <c r="AI16" s="20"/>
      <c r="AJ16" s="20"/>
      <c r="AK16" s="27"/>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row>
    <row r="17" spans="1:112" x14ac:dyDescent="0.15">
      <c r="A17" s="23" t="s">
        <v>571</v>
      </c>
      <c r="B17" s="23" t="s">
        <v>571</v>
      </c>
      <c r="C17" s="23" t="s">
        <v>34</v>
      </c>
      <c r="D17" s="23" t="s">
        <v>12</v>
      </c>
      <c r="E17" s="23" t="s">
        <v>570</v>
      </c>
      <c r="F17" s="23" t="s">
        <v>114</v>
      </c>
      <c r="G17" s="25">
        <v>1296</v>
      </c>
      <c r="H17" s="24">
        <v>5400</v>
      </c>
      <c r="J17" s="27"/>
      <c r="N17" s="27"/>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row>
    <row r="18" spans="1:112" x14ac:dyDescent="0.15">
      <c r="A18" s="23" t="s">
        <v>569</v>
      </c>
      <c r="B18" s="23" t="s">
        <v>569</v>
      </c>
      <c r="C18" s="23" t="s">
        <v>35</v>
      </c>
      <c r="D18" s="23" t="s">
        <v>12</v>
      </c>
      <c r="E18" s="23" t="s">
        <v>568</v>
      </c>
      <c r="F18" s="23" t="s">
        <v>114</v>
      </c>
      <c r="G18" s="25">
        <v>1296</v>
      </c>
      <c r="H18" s="24">
        <v>3240</v>
      </c>
      <c r="I18" s="23">
        <v>648</v>
      </c>
      <c r="J18" s="27"/>
      <c r="N18" s="27"/>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row>
    <row r="19" spans="1:112" x14ac:dyDescent="0.15">
      <c r="A19" s="23" t="s">
        <v>567</v>
      </c>
      <c r="B19" s="23" t="s">
        <v>567</v>
      </c>
      <c r="C19" s="23" t="s">
        <v>158</v>
      </c>
      <c r="D19" s="23" t="s">
        <v>12</v>
      </c>
      <c r="E19" s="23" t="s">
        <v>275</v>
      </c>
      <c r="F19" s="23" t="s">
        <v>114</v>
      </c>
      <c r="G19" s="23">
        <v>1296</v>
      </c>
      <c r="H19" s="23">
        <v>2700</v>
      </c>
      <c r="I19" s="23">
        <v>648</v>
      </c>
      <c r="J19" s="27"/>
      <c r="N19" s="27"/>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row>
    <row r="20" spans="1:112" x14ac:dyDescent="0.15">
      <c r="A20" s="23" t="s">
        <v>566</v>
      </c>
      <c r="B20" s="23" t="s">
        <v>566</v>
      </c>
      <c r="C20" s="23" t="s">
        <v>36</v>
      </c>
      <c r="D20" s="23" t="s">
        <v>12</v>
      </c>
      <c r="E20" s="23" t="s">
        <v>359</v>
      </c>
      <c r="F20" s="23" t="s">
        <v>99</v>
      </c>
      <c r="G20" s="23">
        <v>0</v>
      </c>
      <c r="H20" s="24">
        <v>1458</v>
      </c>
      <c r="I20" s="23">
        <v>648</v>
      </c>
      <c r="J20" s="27"/>
      <c r="N20" s="27"/>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row>
    <row r="21" spans="1:112" x14ac:dyDescent="0.15">
      <c r="A21" s="23" t="s">
        <v>565</v>
      </c>
      <c r="B21" s="23" t="s">
        <v>565</v>
      </c>
      <c r="C21" s="23" t="s">
        <v>37</v>
      </c>
      <c r="D21" s="23" t="s">
        <v>564</v>
      </c>
      <c r="E21" s="23" t="s">
        <v>563</v>
      </c>
      <c r="F21" s="23" t="s">
        <v>100</v>
      </c>
      <c r="G21" s="25">
        <v>1620</v>
      </c>
      <c r="H21" s="24">
        <v>8640</v>
      </c>
      <c r="J21" s="27"/>
      <c r="N21" s="27"/>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row>
    <row r="22" spans="1:112" x14ac:dyDescent="0.15">
      <c r="A22" s="23" t="s">
        <v>562</v>
      </c>
      <c r="B22" s="23" t="s">
        <v>562</v>
      </c>
      <c r="C22" s="23" t="s">
        <v>38</v>
      </c>
      <c r="D22" s="23" t="s">
        <v>561</v>
      </c>
      <c r="E22" s="23" t="s">
        <v>560</v>
      </c>
      <c r="F22" s="23" t="s">
        <v>100</v>
      </c>
      <c r="G22" s="25">
        <v>1620</v>
      </c>
      <c r="H22" s="24">
        <v>5400</v>
      </c>
      <c r="J22" s="27"/>
      <c r="N22" s="27"/>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row>
    <row r="23" spans="1:112" x14ac:dyDescent="0.15">
      <c r="A23" s="23" t="s">
        <v>559</v>
      </c>
      <c r="B23" s="23" t="s">
        <v>558</v>
      </c>
      <c r="C23" s="23" t="s">
        <v>39</v>
      </c>
      <c r="D23" s="23" t="s">
        <v>13</v>
      </c>
      <c r="E23" s="23" t="s">
        <v>557</v>
      </c>
      <c r="F23" s="23" t="s">
        <v>114</v>
      </c>
      <c r="G23" s="25">
        <v>1620</v>
      </c>
      <c r="H23" s="24">
        <v>4356</v>
      </c>
      <c r="J23" s="27"/>
      <c r="N23" s="27"/>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row>
    <row r="24" spans="1:112" x14ac:dyDescent="0.15">
      <c r="A24" s="23" t="s">
        <v>556</v>
      </c>
      <c r="B24" s="23" t="s">
        <v>555</v>
      </c>
      <c r="C24" s="23" t="s">
        <v>40</v>
      </c>
      <c r="D24" s="23" t="s">
        <v>13</v>
      </c>
      <c r="E24" s="23" t="s">
        <v>355</v>
      </c>
      <c r="F24" s="23" t="s">
        <v>114</v>
      </c>
      <c r="G24" s="25">
        <v>1620</v>
      </c>
      <c r="H24" s="24">
        <v>4104</v>
      </c>
      <c r="J24" s="27"/>
      <c r="N24" s="27"/>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row>
    <row r="25" spans="1:112" x14ac:dyDescent="0.15">
      <c r="A25" s="23" t="s">
        <v>554</v>
      </c>
      <c r="B25" s="23" t="s">
        <v>554</v>
      </c>
      <c r="C25" s="23" t="s">
        <v>41</v>
      </c>
      <c r="D25" s="23" t="s">
        <v>13</v>
      </c>
      <c r="E25" s="23" t="s">
        <v>553</v>
      </c>
      <c r="F25" s="23" t="s">
        <v>114</v>
      </c>
      <c r="G25" s="25">
        <v>1620</v>
      </c>
      <c r="H25" s="24">
        <v>4104</v>
      </c>
      <c r="J25" s="27"/>
      <c r="N25" s="27" t="s">
        <v>27</v>
      </c>
      <c r="O25" s="27"/>
      <c r="P25" s="27"/>
      <c r="Q25" s="27"/>
      <c r="R25" s="27"/>
      <c r="S25" s="27"/>
      <c r="T25" s="27"/>
      <c r="U25" s="27" t="s">
        <v>78</v>
      </c>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row>
    <row r="26" spans="1:112" x14ac:dyDescent="0.15">
      <c r="A26" s="23" t="s">
        <v>552</v>
      </c>
      <c r="B26" s="23" t="s">
        <v>552</v>
      </c>
      <c r="C26" s="23" t="s">
        <v>42</v>
      </c>
      <c r="D26" s="23" t="s">
        <v>13</v>
      </c>
      <c r="E26" s="23" t="s">
        <v>551</v>
      </c>
      <c r="F26" s="23" t="s">
        <v>114</v>
      </c>
      <c r="G26" s="25">
        <v>1620</v>
      </c>
      <c r="H26" s="24">
        <v>4320</v>
      </c>
      <c r="J26" s="27"/>
      <c r="N26" s="23" t="s">
        <v>19</v>
      </c>
      <c r="Q26" s="27"/>
      <c r="R26" s="27"/>
      <c r="S26" s="27"/>
      <c r="T26" s="27"/>
      <c r="U26" s="23" t="s">
        <v>77</v>
      </c>
      <c r="V26" s="27"/>
      <c r="W26" s="27"/>
      <c r="X26" s="27"/>
      <c r="Y26" s="27"/>
      <c r="Z26" s="27"/>
      <c r="AA26" s="27"/>
      <c r="AB26" s="27"/>
      <c r="AC26" s="27"/>
      <c r="AD26" s="23" t="s">
        <v>550</v>
      </c>
      <c r="AG26" s="27"/>
      <c r="AH26" s="27"/>
      <c r="AI26" s="23" t="s">
        <v>86</v>
      </c>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row>
    <row r="27" spans="1:112" x14ac:dyDescent="0.15">
      <c r="A27" s="23" t="s">
        <v>549</v>
      </c>
      <c r="B27" s="23" t="s">
        <v>549</v>
      </c>
      <c r="C27" s="23" t="s">
        <v>43</v>
      </c>
      <c r="D27" s="23" t="s">
        <v>13</v>
      </c>
      <c r="E27" s="23" t="s">
        <v>548</v>
      </c>
      <c r="F27" s="23" t="s">
        <v>114</v>
      </c>
      <c r="G27" s="25">
        <v>1620</v>
      </c>
      <c r="H27" s="24">
        <v>4536</v>
      </c>
      <c r="J27" s="27"/>
      <c r="N27" s="23" t="s">
        <v>547</v>
      </c>
      <c r="Q27" s="27"/>
      <c r="R27" s="27"/>
      <c r="S27" s="27"/>
      <c r="T27" s="27"/>
      <c r="U27" s="27" t="s">
        <v>79</v>
      </c>
      <c r="V27" s="27"/>
      <c r="W27" s="27"/>
      <c r="X27" s="27"/>
      <c r="Y27" s="27"/>
      <c r="Z27" s="27"/>
      <c r="AA27" s="27"/>
      <c r="AB27" s="27"/>
      <c r="AC27" s="27"/>
      <c r="AD27" s="23" t="s">
        <v>546</v>
      </c>
      <c r="AG27" s="27"/>
      <c r="AH27" s="27"/>
      <c r="AI27" s="23" t="s">
        <v>87</v>
      </c>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row>
    <row r="28" spans="1:112" x14ac:dyDescent="0.15">
      <c r="A28" s="23" t="s">
        <v>545</v>
      </c>
      <c r="B28" s="23" t="s">
        <v>545</v>
      </c>
      <c r="C28" s="23" t="s">
        <v>44</v>
      </c>
      <c r="D28" s="23" t="s">
        <v>13</v>
      </c>
      <c r="E28" s="23" t="s">
        <v>544</v>
      </c>
      <c r="F28" s="23" t="s">
        <v>114</v>
      </c>
      <c r="G28" s="25">
        <v>1620</v>
      </c>
      <c r="H28" s="24">
        <v>4104</v>
      </c>
      <c r="J28" s="27"/>
      <c r="N28" s="23" t="s">
        <v>804</v>
      </c>
      <c r="U28" s="27" t="s">
        <v>80</v>
      </c>
      <c r="AD28" s="23" t="s">
        <v>543</v>
      </c>
      <c r="AI28" s="23" t="s">
        <v>90</v>
      </c>
    </row>
    <row r="29" spans="1:112" x14ac:dyDescent="0.15">
      <c r="A29" s="23" t="s">
        <v>542</v>
      </c>
      <c r="B29" s="23" t="s">
        <v>541</v>
      </c>
      <c r="C29" s="23" t="s">
        <v>45</v>
      </c>
      <c r="D29" s="23" t="s">
        <v>13</v>
      </c>
      <c r="E29" s="23" t="s">
        <v>540</v>
      </c>
      <c r="F29" s="23" t="s">
        <v>114</v>
      </c>
      <c r="G29" s="25">
        <v>1620</v>
      </c>
      <c r="H29" s="24">
        <v>4320</v>
      </c>
      <c r="J29" s="27"/>
      <c r="U29" s="23" t="s">
        <v>81</v>
      </c>
      <c r="AD29" s="23" t="s">
        <v>539</v>
      </c>
    </row>
    <row r="30" spans="1:112" x14ac:dyDescent="0.15">
      <c r="A30" s="23" t="s">
        <v>538</v>
      </c>
      <c r="B30" s="23" t="s">
        <v>537</v>
      </c>
      <c r="C30" s="23" t="s">
        <v>46</v>
      </c>
      <c r="D30" s="23" t="s">
        <v>13</v>
      </c>
      <c r="E30" s="23" t="s">
        <v>536</v>
      </c>
      <c r="F30" s="23" t="s">
        <v>114</v>
      </c>
      <c r="G30" s="25">
        <v>1620</v>
      </c>
      <c r="H30" s="24">
        <v>5400</v>
      </c>
      <c r="J30" s="27"/>
      <c r="U30" s="23" t="s">
        <v>88</v>
      </c>
      <c r="AD30" s="23" t="s">
        <v>535</v>
      </c>
    </row>
    <row r="31" spans="1:112" x14ac:dyDescent="0.15">
      <c r="A31" s="23" t="s">
        <v>534</v>
      </c>
      <c r="B31" s="23" t="s">
        <v>533</v>
      </c>
      <c r="C31" s="23" t="s">
        <v>47</v>
      </c>
      <c r="D31" s="23" t="s">
        <v>13</v>
      </c>
      <c r="E31" s="23" t="s">
        <v>532</v>
      </c>
      <c r="F31" s="23" t="s">
        <v>114</v>
      </c>
      <c r="G31" s="25">
        <v>1296</v>
      </c>
      <c r="H31" s="24">
        <v>3780</v>
      </c>
      <c r="J31" s="27"/>
      <c r="U31" s="23" t="s">
        <v>89</v>
      </c>
      <c r="AD31" s="23" t="s">
        <v>531</v>
      </c>
    </row>
    <row r="32" spans="1:112" x14ac:dyDescent="0.15">
      <c r="A32" s="23" t="s">
        <v>530</v>
      </c>
      <c r="B32" s="23" t="s">
        <v>530</v>
      </c>
      <c r="C32" s="23" t="s">
        <v>48</v>
      </c>
      <c r="D32" s="23" t="s">
        <v>14</v>
      </c>
      <c r="E32" s="23" t="s">
        <v>529</v>
      </c>
      <c r="F32" s="23" t="s">
        <v>114</v>
      </c>
      <c r="G32" s="25">
        <v>1296</v>
      </c>
      <c r="H32" s="24">
        <v>3780</v>
      </c>
      <c r="I32" s="23">
        <v>648</v>
      </c>
      <c r="J32" s="27"/>
      <c r="AD32" s="23" t="s">
        <v>528</v>
      </c>
    </row>
    <row r="33" spans="1:30" x14ac:dyDescent="0.15">
      <c r="A33" s="23" t="s">
        <v>527</v>
      </c>
      <c r="B33" s="23" t="s">
        <v>526</v>
      </c>
      <c r="C33" s="23" t="s">
        <v>49</v>
      </c>
      <c r="D33" s="23" t="s">
        <v>14</v>
      </c>
      <c r="E33" s="23" t="s">
        <v>525</v>
      </c>
      <c r="F33" s="23" t="s">
        <v>114</v>
      </c>
      <c r="G33" s="25">
        <v>1296</v>
      </c>
      <c r="H33" s="24">
        <v>4320</v>
      </c>
      <c r="I33" s="23">
        <v>648</v>
      </c>
      <c r="J33" s="27"/>
      <c r="AD33" s="23" t="s">
        <v>524</v>
      </c>
    </row>
    <row r="34" spans="1:30" x14ac:dyDescent="0.15">
      <c r="A34" s="23" t="s">
        <v>523</v>
      </c>
      <c r="B34" s="23" t="s">
        <v>522</v>
      </c>
      <c r="C34" s="23" t="s">
        <v>50</v>
      </c>
      <c r="D34" s="23" t="s">
        <v>14</v>
      </c>
      <c r="E34" s="23" t="s">
        <v>521</v>
      </c>
      <c r="F34" s="23" t="s">
        <v>100</v>
      </c>
      <c r="G34" s="25">
        <v>1620</v>
      </c>
      <c r="H34" s="24">
        <v>5400</v>
      </c>
      <c r="J34" s="27"/>
      <c r="AD34" s="23" t="s">
        <v>520</v>
      </c>
    </row>
    <row r="35" spans="1:30" x14ac:dyDescent="0.15">
      <c r="A35" s="23" t="s">
        <v>519</v>
      </c>
      <c r="B35" s="23" t="s">
        <v>518</v>
      </c>
      <c r="C35" s="23" t="s">
        <v>51</v>
      </c>
      <c r="D35" s="23" t="s">
        <v>14</v>
      </c>
      <c r="E35" s="23" t="s">
        <v>344</v>
      </c>
      <c r="F35" s="23" t="s">
        <v>100</v>
      </c>
      <c r="G35" s="25">
        <v>1620</v>
      </c>
      <c r="H35" s="24">
        <v>7560</v>
      </c>
      <c r="J35" s="27"/>
      <c r="N35" s="23" t="s">
        <v>7</v>
      </c>
      <c r="AD35" s="23" t="s">
        <v>517</v>
      </c>
    </row>
    <row r="36" spans="1:30" x14ac:dyDescent="0.15">
      <c r="A36" s="23" t="s">
        <v>516</v>
      </c>
      <c r="B36" s="23" t="s">
        <v>515</v>
      </c>
      <c r="C36" s="23" t="s">
        <v>52</v>
      </c>
      <c r="D36" s="23" t="s">
        <v>14</v>
      </c>
      <c r="E36" s="23" t="s">
        <v>514</v>
      </c>
      <c r="F36" s="23" t="s">
        <v>100</v>
      </c>
      <c r="G36" s="25">
        <v>1620</v>
      </c>
      <c r="H36" s="24">
        <v>8640</v>
      </c>
      <c r="J36" s="27"/>
      <c r="N36" s="23" t="s">
        <v>21</v>
      </c>
      <c r="AD36" s="23" t="s">
        <v>513</v>
      </c>
    </row>
    <row r="37" spans="1:30" x14ac:dyDescent="0.15">
      <c r="A37" s="23" t="s">
        <v>512</v>
      </c>
      <c r="B37" s="23" t="s">
        <v>511</v>
      </c>
      <c r="C37" s="23" t="s">
        <v>53</v>
      </c>
      <c r="D37" s="23" t="s">
        <v>14</v>
      </c>
      <c r="E37" s="23" t="s">
        <v>510</v>
      </c>
      <c r="F37" s="23" t="s">
        <v>100</v>
      </c>
      <c r="G37" s="25">
        <v>1620</v>
      </c>
      <c r="H37" s="24">
        <v>10800</v>
      </c>
      <c r="J37" s="27"/>
      <c r="N37" s="23" t="s">
        <v>22</v>
      </c>
      <c r="AD37" s="23" t="s">
        <v>509</v>
      </c>
    </row>
    <row r="38" spans="1:30" x14ac:dyDescent="0.15">
      <c r="A38" s="23" t="s">
        <v>769</v>
      </c>
      <c r="B38" s="23" t="s">
        <v>508</v>
      </c>
      <c r="C38" s="23" t="s">
        <v>54</v>
      </c>
      <c r="D38" s="23" t="s">
        <v>14</v>
      </c>
      <c r="E38" s="23" t="s">
        <v>341</v>
      </c>
      <c r="F38" s="23" t="s">
        <v>99</v>
      </c>
      <c r="G38" s="23">
        <v>0</v>
      </c>
      <c r="H38" s="24">
        <v>16200</v>
      </c>
      <c r="J38" s="27"/>
      <c r="N38" s="23" t="s">
        <v>23</v>
      </c>
      <c r="AD38" s="23" t="s">
        <v>507</v>
      </c>
    </row>
    <row r="39" spans="1:30" x14ac:dyDescent="0.15">
      <c r="A39" s="23" t="s">
        <v>506</v>
      </c>
      <c r="B39" s="23" t="s">
        <v>505</v>
      </c>
      <c r="C39" s="23" t="s">
        <v>55</v>
      </c>
      <c r="D39" s="23" t="s">
        <v>15</v>
      </c>
      <c r="E39" s="23" t="s">
        <v>340</v>
      </c>
      <c r="F39" s="23" t="s">
        <v>114</v>
      </c>
      <c r="G39" s="25">
        <v>1296</v>
      </c>
      <c r="H39" s="24">
        <v>3780</v>
      </c>
      <c r="I39" s="23">
        <v>648</v>
      </c>
      <c r="J39" s="27"/>
      <c r="N39" s="23" t="s">
        <v>851</v>
      </c>
      <c r="AD39" s="23" t="s">
        <v>504</v>
      </c>
    </row>
    <row r="40" spans="1:30" x14ac:dyDescent="0.15">
      <c r="A40" s="23" t="s">
        <v>503</v>
      </c>
      <c r="B40" s="23" t="s">
        <v>502</v>
      </c>
      <c r="C40" s="23" t="s">
        <v>56</v>
      </c>
      <c r="D40" s="23" t="s">
        <v>15</v>
      </c>
      <c r="E40" s="23" t="s">
        <v>501</v>
      </c>
      <c r="F40" s="23" t="s">
        <v>100</v>
      </c>
      <c r="G40" s="25">
        <v>1620</v>
      </c>
      <c r="H40" s="24">
        <v>5400</v>
      </c>
      <c r="J40" s="27"/>
      <c r="N40" s="23" t="s">
        <v>852</v>
      </c>
      <c r="AD40" s="23" t="s">
        <v>500</v>
      </c>
    </row>
    <row r="41" spans="1:30" x14ac:dyDescent="0.15">
      <c r="A41" s="23" t="s">
        <v>499</v>
      </c>
      <c r="B41" s="23" t="s">
        <v>498</v>
      </c>
      <c r="C41" s="23" t="s">
        <v>57</v>
      </c>
      <c r="D41" s="23" t="s">
        <v>15</v>
      </c>
      <c r="E41" s="23" t="s">
        <v>338</v>
      </c>
      <c r="F41" s="23" t="s">
        <v>100</v>
      </c>
      <c r="G41" s="25">
        <v>1620</v>
      </c>
      <c r="H41" s="24">
        <v>7560</v>
      </c>
      <c r="J41" s="27"/>
      <c r="N41" s="23" t="s">
        <v>24</v>
      </c>
      <c r="AD41" s="23" t="s">
        <v>497</v>
      </c>
    </row>
    <row r="42" spans="1:30" x14ac:dyDescent="0.15">
      <c r="A42" s="23" t="s">
        <v>496</v>
      </c>
      <c r="B42" s="23" t="s">
        <v>495</v>
      </c>
      <c r="C42" s="23" t="s">
        <v>58</v>
      </c>
      <c r="D42" s="23" t="s">
        <v>15</v>
      </c>
      <c r="E42" s="23" t="s">
        <v>337</v>
      </c>
      <c r="F42" s="23" t="s">
        <v>114</v>
      </c>
      <c r="G42" s="25">
        <v>1296</v>
      </c>
      <c r="H42" s="24">
        <v>3780</v>
      </c>
      <c r="I42" s="23">
        <v>648</v>
      </c>
      <c r="J42" s="27"/>
      <c r="AD42" s="23" t="s">
        <v>494</v>
      </c>
    </row>
    <row r="43" spans="1:30" x14ac:dyDescent="0.15">
      <c r="A43" s="23" t="s">
        <v>493</v>
      </c>
      <c r="B43" s="23" t="s">
        <v>492</v>
      </c>
      <c r="C43" s="23" t="s">
        <v>59</v>
      </c>
      <c r="D43" s="23" t="s">
        <v>15</v>
      </c>
      <c r="E43" s="23" t="s">
        <v>336</v>
      </c>
      <c r="F43" s="23" t="s">
        <v>100</v>
      </c>
      <c r="G43" s="25">
        <v>1620</v>
      </c>
      <c r="H43" s="24">
        <v>5400</v>
      </c>
      <c r="J43" s="27"/>
      <c r="N43" s="23" t="s">
        <v>2</v>
      </c>
      <c r="AD43" s="23" t="s">
        <v>491</v>
      </c>
    </row>
    <row r="44" spans="1:30" x14ac:dyDescent="0.15">
      <c r="A44" s="23" t="s">
        <v>490</v>
      </c>
      <c r="B44" s="23" t="s">
        <v>489</v>
      </c>
      <c r="C44" s="23" t="s">
        <v>60</v>
      </c>
      <c r="D44" s="23" t="s">
        <v>15</v>
      </c>
      <c r="E44" s="23" t="s">
        <v>335</v>
      </c>
      <c r="F44" s="23" t="s">
        <v>100</v>
      </c>
      <c r="G44" s="25">
        <v>1620</v>
      </c>
      <c r="H44" s="24">
        <v>7560</v>
      </c>
      <c r="J44" s="27"/>
      <c r="N44" s="23" t="s">
        <v>488</v>
      </c>
      <c r="AD44" s="23" t="s">
        <v>487</v>
      </c>
    </row>
    <row r="45" spans="1:30" x14ac:dyDescent="0.15">
      <c r="A45" s="23" t="s">
        <v>486</v>
      </c>
      <c r="B45" s="23" t="s">
        <v>485</v>
      </c>
      <c r="C45" s="23" t="s">
        <v>765</v>
      </c>
      <c r="D45" s="23" t="s">
        <v>768</v>
      </c>
      <c r="E45" s="23" t="s">
        <v>334</v>
      </c>
      <c r="F45" s="23" t="s">
        <v>114</v>
      </c>
      <c r="G45" s="25">
        <v>1296</v>
      </c>
      <c r="H45" s="24">
        <v>3780</v>
      </c>
      <c r="I45" s="23">
        <v>648</v>
      </c>
      <c r="J45" s="27"/>
      <c r="N45" s="23" t="s">
        <v>484</v>
      </c>
      <c r="AD45" s="23" t="s">
        <v>483</v>
      </c>
    </row>
    <row r="46" spans="1:30" x14ac:dyDescent="0.15">
      <c r="A46" s="23" t="s">
        <v>482</v>
      </c>
      <c r="B46" s="23" t="s">
        <v>481</v>
      </c>
      <c r="C46" s="23" t="s">
        <v>766</v>
      </c>
      <c r="D46" s="23" t="s">
        <v>768</v>
      </c>
      <c r="E46" s="23" t="s">
        <v>333</v>
      </c>
      <c r="F46" s="23" t="s">
        <v>100</v>
      </c>
      <c r="G46" s="25">
        <v>1620</v>
      </c>
      <c r="H46" s="24">
        <v>5400</v>
      </c>
      <c r="J46" s="27"/>
      <c r="N46" s="23" t="s">
        <v>480</v>
      </c>
      <c r="AD46" s="23" t="s">
        <v>479</v>
      </c>
    </row>
    <row r="47" spans="1:30" x14ac:dyDescent="0.15">
      <c r="A47" s="23" t="s">
        <v>478</v>
      </c>
      <c r="B47" s="23" t="s">
        <v>477</v>
      </c>
      <c r="C47" s="23" t="s">
        <v>767</v>
      </c>
      <c r="D47" s="23" t="s">
        <v>768</v>
      </c>
      <c r="E47" s="23" t="s">
        <v>332</v>
      </c>
      <c r="F47" s="23" t="s">
        <v>100</v>
      </c>
      <c r="G47" s="25">
        <v>1620</v>
      </c>
      <c r="H47" s="24">
        <v>7560</v>
      </c>
      <c r="J47" s="27"/>
      <c r="N47" s="23" t="s">
        <v>140</v>
      </c>
      <c r="AD47" s="23" t="s">
        <v>476</v>
      </c>
    </row>
    <row r="48" spans="1:30" x14ac:dyDescent="0.15">
      <c r="A48" s="23" t="s">
        <v>475</v>
      </c>
      <c r="B48" s="23" t="s">
        <v>475</v>
      </c>
      <c r="C48" s="23" t="s">
        <v>64</v>
      </c>
      <c r="D48" s="23" t="s">
        <v>16</v>
      </c>
      <c r="E48" s="23" t="s">
        <v>331</v>
      </c>
      <c r="F48" s="23" t="s">
        <v>99</v>
      </c>
      <c r="G48" s="23">
        <v>0</v>
      </c>
      <c r="H48" s="24">
        <v>1944</v>
      </c>
      <c r="I48" s="23">
        <v>648</v>
      </c>
      <c r="J48" s="27"/>
      <c r="N48" s="23" t="s">
        <v>141</v>
      </c>
      <c r="AD48" s="23" t="s">
        <v>474</v>
      </c>
    </row>
    <row r="49" spans="1:30" x14ac:dyDescent="0.15">
      <c r="A49" s="23" t="s">
        <v>473</v>
      </c>
      <c r="B49" s="23" t="s">
        <v>473</v>
      </c>
      <c r="C49" s="23" t="s">
        <v>65</v>
      </c>
      <c r="D49" s="23" t="s">
        <v>16</v>
      </c>
      <c r="E49" s="23" t="s">
        <v>330</v>
      </c>
      <c r="F49" s="23" t="s">
        <v>99</v>
      </c>
      <c r="G49" s="23">
        <v>0</v>
      </c>
      <c r="H49" s="24">
        <v>3240</v>
      </c>
      <c r="I49" s="23">
        <v>648</v>
      </c>
      <c r="J49" s="27"/>
      <c r="N49" s="23" t="s">
        <v>472</v>
      </c>
      <c r="AD49" s="23" t="s">
        <v>471</v>
      </c>
    </row>
    <row r="50" spans="1:30" x14ac:dyDescent="0.15">
      <c r="A50" s="23" t="s">
        <v>470</v>
      </c>
      <c r="B50" s="23" t="s">
        <v>470</v>
      </c>
      <c r="C50" s="23" t="s">
        <v>66</v>
      </c>
      <c r="D50" s="23" t="s">
        <v>16</v>
      </c>
      <c r="E50" s="23" t="s">
        <v>329</v>
      </c>
      <c r="F50" s="23" t="s">
        <v>99</v>
      </c>
      <c r="G50" s="23">
        <v>0</v>
      </c>
      <c r="H50" s="24">
        <v>3240</v>
      </c>
      <c r="I50" s="23">
        <v>648</v>
      </c>
      <c r="J50" s="27"/>
      <c r="N50" s="23" t="s">
        <v>469</v>
      </c>
      <c r="AD50" s="23" t="s">
        <v>468</v>
      </c>
    </row>
    <row r="51" spans="1:30" x14ac:dyDescent="0.15">
      <c r="A51" s="23" t="s">
        <v>467</v>
      </c>
      <c r="B51" s="23" t="s">
        <v>466</v>
      </c>
      <c r="C51" s="23" t="s">
        <v>67</v>
      </c>
      <c r="D51" s="23" t="s">
        <v>16</v>
      </c>
      <c r="E51" s="23" t="s">
        <v>465</v>
      </c>
      <c r="F51" s="23" t="s">
        <v>114</v>
      </c>
      <c r="G51" s="25">
        <v>1296</v>
      </c>
      <c r="H51" s="24">
        <v>4320</v>
      </c>
      <c r="I51" s="23">
        <v>648</v>
      </c>
      <c r="J51" s="27"/>
      <c r="N51" s="23" t="s">
        <v>464</v>
      </c>
      <c r="AD51" s="23" t="s">
        <v>463</v>
      </c>
    </row>
    <row r="52" spans="1:30" x14ac:dyDescent="0.15">
      <c r="A52" s="23" t="s">
        <v>462</v>
      </c>
      <c r="B52" s="23" t="s">
        <v>462</v>
      </c>
      <c r="C52" s="23" t="s">
        <v>68</v>
      </c>
      <c r="D52" s="23" t="s">
        <v>16</v>
      </c>
      <c r="E52" s="23" t="s">
        <v>461</v>
      </c>
      <c r="F52" s="23" t="s">
        <v>100</v>
      </c>
      <c r="G52" s="25">
        <v>1620</v>
      </c>
      <c r="H52" s="24">
        <v>5400</v>
      </c>
      <c r="J52" s="27"/>
      <c r="N52" s="23" t="s">
        <v>29</v>
      </c>
      <c r="AD52" s="23" t="s">
        <v>460</v>
      </c>
    </row>
    <row r="53" spans="1:30" x14ac:dyDescent="0.15">
      <c r="A53" s="23" t="s">
        <v>459</v>
      </c>
      <c r="B53" s="23" t="s">
        <v>459</v>
      </c>
      <c r="C53" s="23" t="s">
        <v>69</v>
      </c>
      <c r="D53" s="23" t="s">
        <v>16</v>
      </c>
      <c r="E53" s="23" t="s">
        <v>326</v>
      </c>
      <c r="F53" s="23" t="s">
        <v>100</v>
      </c>
      <c r="G53" s="25">
        <v>1620</v>
      </c>
      <c r="H53" s="24">
        <v>8640</v>
      </c>
      <c r="J53" s="27"/>
      <c r="N53" s="23" t="s">
        <v>458</v>
      </c>
      <c r="AD53" s="23" t="s">
        <v>457</v>
      </c>
    </row>
    <row r="54" spans="1:30" x14ac:dyDescent="0.15">
      <c r="A54" s="23" t="s">
        <v>456</v>
      </c>
      <c r="B54" s="23" t="s">
        <v>456</v>
      </c>
      <c r="C54" s="23" t="s">
        <v>70</v>
      </c>
      <c r="D54" s="23" t="s">
        <v>16</v>
      </c>
      <c r="E54" s="23" t="s">
        <v>325</v>
      </c>
      <c r="F54" s="23" t="s">
        <v>100</v>
      </c>
      <c r="G54" s="25">
        <v>1620</v>
      </c>
      <c r="H54" s="24">
        <v>10800</v>
      </c>
      <c r="J54" s="27"/>
      <c r="N54" s="23" t="s">
        <v>455</v>
      </c>
      <c r="AD54" s="23" t="s">
        <v>454</v>
      </c>
    </row>
    <row r="55" spans="1:30" x14ac:dyDescent="0.15">
      <c r="A55" s="23" t="s">
        <v>453</v>
      </c>
      <c r="B55" s="23" t="s">
        <v>452</v>
      </c>
      <c r="C55" s="23" t="s">
        <v>71</v>
      </c>
      <c r="D55" s="23" t="s">
        <v>16</v>
      </c>
      <c r="E55" s="23" t="s">
        <v>324</v>
      </c>
      <c r="F55" s="23" t="s">
        <v>99</v>
      </c>
      <c r="G55" s="23">
        <v>0</v>
      </c>
      <c r="H55" s="24">
        <v>28080</v>
      </c>
      <c r="J55" s="27"/>
      <c r="N55" s="23" t="s">
        <v>28</v>
      </c>
      <c r="AD55" s="23" t="s">
        <v>451</v>
      </c>
    </row>
    <row r="56" spans="1:30" x14ac:dyDescent="0.15">
      <c r="A56" s="23" t="s">
        <v>450</v>
      </c>
      <c r="B56" s="23" t="s">
        <v>450</v>
      </c>
      <c r="C56" s="23" t="s">
        <v>72</v>
      </c>
      <c r="D56" s="23" t="s">
        <v>16</v>
      </c>
      <c r="E56" s="23" t="s">
        <v>323</v>
      </c>
      <c r="F56" s="23" t="s">
        <v>99</v>
      </c>
      <c r="G56" s="23">
        <v>0</v>
      </c>
      <c r="H56" s="24">
        <v>32400</v>
      </c>
      <c r="J56" s="27"/>
      <c r="N56" s="23" t="s">
        <v>449</v>
      </c>
      <c r="AD56" s="23" t="s">
        <v>448</v>
      </c>
    </row>
    <row r="57" spans="1:30" x14ac:dyDescent="0.15">
      <c r="A57" s="23" t="s">
        <v>447</v>
      </c>
      <c r="B57" s="23" t="s">
        <v>446</v>
      </c>
      <c r="C57" s="23" t="s">
        <v>73</v>
      </c>
      <c r="D57" s="23" t="s">
        <v>17</v>
      </c>
      <c r="E57" s="23" t="s">
        <v>445</v>
      </c>
      <c r="F57" s="23" t="s">
        <v>114</v>
      </c>
      <c r="G57" s="25">
        <v>1296</v>
      </c>
      <c r="H57" s="24">
        <v>5400</v>
      </c>
      <c r="J57" s="27"/>
      <c r="N57" s="23" t="s">
        <v>444</v>
      </c>
      <c r="AD57" s="23" t="s">
        <v>82</v>
      </c>
    </row>
    <row r="58" spans="1:30" x14ac:dyDescent="0.15">
      <c r="A58" s="23" t="s">
        <v>443</v>
      </c>
      <c r="B58" s="23" t="s">
        <v>442</v>
      </c>
      <c r="C58" s="23" t="s">
        <v>74</v>
      </c>
      <c r="D58" s="23" t="s">
        <v>17</v>
      </c>
      <c r="E58" s="23" t="s">
        <v>321</v>
      </c>
      <c r="F58" s="23" t="s">
        <v>100</v>
      </c>
      <c r="G58" s="25">
        <v>1620</v>
      </c>
      <c r="H58" s="24">
        <v>7560</v>
      </c>
      <c r="J58" s="27"/>
      <c r="N58" s="23" t="s">
        <v>441</v>
      </c>
      <c r="AD58" s="23" t="s">
        <v>83</v>
      </c>
    </row>
    <row r="59" spans="1:30" x14ac:dyDescent="0.15">
      <c r="A59" s="23" t="s">
        <v>440</v>
      </c>
      <c r="B59" s="23" t="s">
        <v>439</v>
      </c>
      <c r="C59" s="23" t="s">
        <v>438</v>
      </c>
      <c r="D59" s="23" t="s">
        <v>17</v>
      </c>
      <c r="E59" s="23" t="s">
        <v>320</v>
      </c>
      <c r="F59" s="23" t="s">
        <v>100</v>
      </c>
      <c r="G59" s="25">
        <v>1620</v>
      </c>
      <c r="H59" s="24">
        <v>10800</v>
      </c>
      <c r="J59" s="27"/>
      <c r="N59" s="23" t="s">
        <v>437</v>
      </c>
      <c r="AD59" s="23" t="s">
        <v>84</v>
      </c>
    </row>
    <row r="60" spans="1:30" x14ac:dyDescent="0.15">
      <c r="A60" s="23" t="s">
        <v>436</v>
      </c>
      <c r="B60" s="23" t="s">
        <v>435</v>
      </c>
      <c r="C60" s="23" t="s">
        <v>434</v>
      </c>
      <c r="D60" s="23" t="s">
        <v>17</v>
      </c>
      <c r="E60" s="23" t="s">
        <v>319</v>
      </c>
      <c r="F60" s="23" t="s">
        <v>99</v>
      </c>
      <c r="G60" s="23">
        <v>0</v>
      </c>
      <c r="H60" s="24">
        <v>16200</v>
      </c>
      <c r="J60" s="27"/>
      <c r="N60" s="23" t="s">
        <v>433</v>
      </c>
      <c r="AD60" s="23" t="s">
        <v>432</v>
      </c>
    </row>
    <row r="61" spans="1:30" x14ac:dyDescent="0.15">
      <c r="A61" s="23" t="s">
        <v>431</v>
      </c>
      <c r="B61" s="23" t="s">
        <v>430</v>
      </c>
      <c r="C61" s="23" t="s">
        <v>146</v>
      </c>
      <c r="D61" s="23" t="s">
        <v>425</v>
      </c>
      <c r="E61" s="23" t="s">
        <v>429</v>
      </c>
      <c r="F61" s="23" t="s">
        <v>100</v>
      </c>
      <c r="G61" s="25">
        <v>1620</v>
      </c>
      <c r="H61" s="23">
        <v>6156</v>
      </c>
      <c r="J61" s="27"/>
      <c r="N61" s="23" t="s">
        <v>111</v>
      </c>
      <c r="AD61" s="23" t="s">
        <v>428</v>
      </c>
    </row>
    <row r="62" spans="1:30" x14ac:dyDescent="0.15">
      <c r="A62" s="23" t="s">
        <v>427</v>
      </c>
      <c r="B62" s="23" t="s">
        <v>426</v>
      </c>
      <c r="C62" s="23" t="s">
        <v>147</v>
      </c>
      <c r="D62" s="23" t="s">
        <v>425</v>
      </c>
      <c r="E62" s="23" t="s">
        <v>424</v>
      </c>
      <c r="F62" s="23" t="s">
        <v>100</v>
      </c>
      <c r="G62" s="25">
        <v>1296</v>
      </c>
      <c r="H62" s="23">
        <v>5076</v>
      </c>
      <c r="J62" s="27"/>
      <c r="N62" s="23" t="s">
        <v>112</v>
      </c>
      <c r="AD62" s="23" t="s">
        <v>423</v>
      </c>
    </row>
    <row r="63" spans="1:30" x14ac:dyDescent="0.15">
      <c r="A63" s="23" t="s">
        <v>422</v>
      </c>
      <c r="B63" s="23" t="s">
        <v>421</v>
      </c>
      <c r="C63" s="23" t="s">
        <v>148</v>
      </c>
      <c r="D63" s="23" t="s">
        <v>420</v>
      </c>
      <c r="E63" s="23" t="s">
        <v>419</v>
      </c>
      <c r="F63" s="23" t="s">
        <v>114</v>
      </c>
      <c r="G63" s="25">
        <v>1296</v>
      </c>
      <c r="H63" s="23">
        <v>3996</v>
      </c>
      <c r="I63" s="23">
        <v>648</v>
      </c>
      <c r="J63" s="27"/>
      <c r="N63" s="23" t="s">
        <v>113</v>
      </c>
      <c r="AD63" s="23" t="s">
        <v>418</v>
      </c>
    </row>
    <row r="64" spans="1:30" x14ac:dyDescent="0.15">
      <c r="A64" s="23" t="s">
        <v>417</v>
      </c>
      <c r="B64" s="23" t="s">
        <v>416</v>
      </c>
      <c r="C64" s="23" t="s">
        <v>149</v>
      </c>
      <c r="D64" s="23" t="s">
        <v>405</v>
      </c>
      <c r="E64" s="23" t="s">
        <v>308</v>
      </c>
      <c r="F64" s="23" t="s">
        <v>114</v>
      </c>
      <c r="G64" s="25">
        <v>1296</v>
      </c>
      <c r="H64" s="23">
        <v>3456</v>
      </c>
      <c r="I64" s="23">
        <v>648</v>
      </c>
      <c r="J64" s="27"/>
      <c r="AD64" s="23" t="s">
        <v>415</v>
      </c>
    </row>
    <row r="65" spans="1:126" x14ac:dyDescent="0.15">
      <c r="A65" s="23" t="s">
        <v>414</v>
      </c>
      <c r="B65" s="23" t="s">
        <v>413</v>
      </c>
      <c r="C65" s="23" t="s">
        <v>150</v>
      </c>
      <c r="D65" s="23" t="s">
        <v>405</v>
      </c>
      <c r="E65" s="23" t="s">
        <v>307</v>
      </c>
      <c r="F65" s="23" t="s">
        <v>100</v>
      </c>
      <c r="G65" s="25">
        <v>1620</v>
      </c>
      <c r="H65" s="23">
        <v>6156</v>
      </c>
      <c r="J65" s="27"/>
      <c r="AD65" s="23" t="s">
        <v>412</v>
      </c>
    </row>
    <row r="66" spans="1:126" x14ac:dyDescent="0.15">
      <c r="A66" s="23" t="s">
        <v>411</v>
      </c>
      <c r="B66" s="23" t="s">
        <v>410</v>
      </c>
      <c r="C66" s="23" t="s">
        <v>151</v>
      </c>
      <c r="D66" s="23" t="s">
        <v>405</v>
      </c>
      <c r="E66" s="23" t="s">
        <v>409</v>
      </c>
      <c r="F66" s="23" t="s">
        <v>100</v>
      </c>
      <c r="G66" s="23">
        <v>1296</v>
      </c>
      <c r="H66" s="23">
        <v>5076</v>
      </c>
      <c r="I66" s="23">
        <v>648</v>
      </c>
      <c r="J66" s="27"/>
      <c r="AD66" s="23" t="s">
        <v>408</v>
      </c>
    </row>
    <row r="67" spans="1:126" x14ac:dyDescent="0.15">
      <c r="A67" s="23" t="s">
        <v>407</v>
      </c>
      <c r="B67" s="23" t="s">
        <v>406</v>
      </c>
      <c r="C67" s="23" t="s">
        <v>152</v>
      </c>
      <c r="D67" s="23" t="s">
        <v>405</v>
      </c>
      <c r="E67" s="23" t="s">
        <v>305</v>
      </c>
      <c r="F67" s="23" t="s">
        <v>114</v>
      </c>
      <c r="G67" s="25">
        <v>1296</v>
      </c>
      <c r="H67" s="23">
        <v>3996</v>
      </c>
      <c r="I67" s="23">
        <v>648</v>
      </c>
      <c r="J67" s="27"/>
      <c r="AD67" s="23" t="s">
        <v>404</v>
      </c>
    </row>
    <row r="68" spans="1:126" x14ac:dyDescent="0.15">
      <c r="A68" s="23" t="s">
        <v>403</v>
      </c>
      <c r="B68" s="23" t="s">
        <v>402</v>
      </c>
      <c r="C68" s="23" t="s">
        <v>153</v>
      </c>
      <c r="D68" s="23" t="s">
        <v>401</v>
      </c>
      <c r="E68" s="23" t="s">
        <v>304</v>
      </c>
      <c r="F68" s="23" t="s">
        <v>114</v>
      </c>
      <c r="G68" s="25">
        <v>1296</v>
      </c>
      <c r="H68" s="23">
        <v>3456</v>
      </c>
      <c r="I68" s="23">
        <v>648</v>
      </c>
      <c r="J68" s="27"/>
      <c r="AD68" s="23" t="s">
        <v>400</v>
      </c>
    </row>
    <row r="69" spans="1:126" x14ac:dyDescent="0.15">
      <c r="A69" s="23" t="s">
        <v>399</v>
      </c>
      <c r="B69" s="23" t="s">
        <v>398</v>
      </c>
      <c r="C69" s="23" t="s">
        <v>397</v>
      </c>
      <c r="D69" s="23" t="s">
        <v>115</v>
      </c>
      <c r="E69" s="23" t="s">
        <v>396</v>
      </c>
      <c r="F69" s="23" t="s">
        <v>114</v>
      </c>
      <c r="G69" s="25">
        <v>1296</v>
      </c>
      <c r="H69" s="23">
        <v>4320</v>
      </c>
      <c r="I69" s="23">
        <v>648</v>
      </c>
      <c r="J69" s="27"/>
      <c r="AD69" s="23" t="s">
        <v>395</v>
      </c>
    </row>
    <row r="70" spans="1:126" x14ac:dyDescent="0.15">
      <c r="A70" s="23" t="s">
        <v>394</v>
      </c>
      <c r="B70" s="23" t="s">
        <v>393</v>
      </c>
      <c r="C70" s="23" t="s">
        <v>392</v>
      </c>
      <c r="D70" s="23" t="s">
        <v>115</v>
      </c>
      <c r="E70" s="23" t="s">
        <v>314</v>
      </c>
      <c r="F70" s="23" t="s">
        <v>114</v>
      </c>
      <c r="G70" s="25">
        <v>1296</v>
      </c>
      <c r="H70" s="23">
        <v>3240</v>
      </c>
      <c r="I70" s="23">
        <v>648</v>
      </c>
      <c r="J70" s="27"/>
      <c r="AD70" s="23" t="s">
        <v>391</v>
      </c>
    </row>
    <row r="71" spans="1:126" x14ac:dyDescent="0.15">
      <c r="A71" s="23" t="s">
        <v>390</v>
      </c>
      <c r="B71" s="23" t="s">
        <v>389</v>
      </c>
      <c r="C71" s="23" t="s">
        <v>388</v>
      </c>
      <c r="D71" s="23" t="s">
        <v>115</v>
      </c>
      <c r="E71" s="23" t="s">
        <v>274</v>
      </c>
      <c r="F71" s="23" t="s">
        <v>99</v>
      </c>
      <c r="G71" s="23">
        <v>0</v>
      </c>
      <c r="H71" s="23">
        <v>2592</v>
      </c>
      <c r="I71" s="23">
        <v>648</v>
      </c>
      <c r="J71" s="27"/>
      <c r="AD71" s="23" t="s">
        <v>387</v>
      </c>
    </row>
    <row r="72" spans="1:126" x14ac:dyDescent="0.15">
      <c r="A72" s="23" t="s">
        <v>386</v>
      </c>
      <c r="B72" s="23" t="s">
        <v>385</v>
      </c>
      <c r="C72" s="23" t="s">
        <v>384</v>
      </c>
      <c r="D72" s="23" t="s">
        <v>115</v>
      </c>
      <c r="E72" s="23" t="s">
        <v>313</v>
      </c>
      <c r="F72" s="23" t="s">
        <v>99</v>
      </c>
      <c r="G72" s="23">
        <v>0</v>
      </c>
      <c r="H72" s="23">
        <v>1728</v>
      </c>
      <c r="I72" s="23">
        <v>648</v>
      </c>
      <c r="J72" s="27"/>
      <c r="AD72" s="23" t="s">
        <v>383</v>
      </c>
    </row>
    <row r="73" spans="1:126" x14ac:dyDescent="0.15">
      <c r="A73" s="23" t="s">
        <v>382</v>
      </c>
      <c r="B73" s="23" t="s">
        <v>381</v>
      </c>
      <c r="C73" s="23" t="s">
        <v>380</v>
      </c>
      <c r="D73" s="23" t="s">
        <v>115</v>
      </c>
      <c r="E73" s="23" t="s">
        <v>379</v>
      </c>
      <c r="F73" s="23" t="s">
        <v>99</v>
      </c>
      <c r="G73" s="23">
        <v>0</v>
      </c>
      <c r="H73" s="23">
        <v>972</v>
      </c>
      <c r="I73" s="23">
        <v>648</v>
      </c>
      <c r="J73" s="27"/>
      <c r="N73" s="23" t="s">
        <v>378</v>
      </c>
      <c r="AD73" s="23" t="s">
        <v>377</v>
      </c>
    </row>
    <row r="74" spans="1:126" x14ac:dyDescent="0.15">
      <c r="A74" s="23" t="s">
        <v>376</v>
      </c>
      <c r="B74" s="23" t="s">
        <v>376</v>
      </c>
      <c r="C74" s="23" t="s">
        <v>92</v>
      </c>
      <c r="D74" s="23" t="s">
        <v>92</v>
      </c>
      <c r="E74" s="23" t="s">
        <v>316</v>
      </c>
      <c r="F74" s="23" t="s">
        <v>99</v>
      </c>
      <c r="G74" s="23">
        <v>0</v>
      </c>
      <c r="H74" s="23">
        <v>270</v>
      </c>
      <c r="J74" s="27"/>
      <c r="N74" s="23" t="s">
        <v>101</v>
      </c>
    </row>
    <row r="75" spans="1:126" x14ac:dyDescent="0.15">
      <c r="A75" s="23" t="s">
        <v>375</v>
      </c>
      <c r="B75" s="23" t="s">
        <v>375</v>
      </c>
      <c r="C75" s="23" t="s">
        <v>93</v>
      </c>
      <c r="D75" s="23" t="s">
        <v>93</v>
      </c>
      <c r="E75" s="23" t="s">
        <v>317</v>
      </c>
      <c r="F75" s="23" t="s">
        <v>99</v>
      </c>
      <c r="G75" s="23">
        <v>0</v>
      </c>
      <c r="H75" s="23">
        <v>216</v>
      </c>
      <c r="J75" s="27"/>
      <c r="N75" s="27" t="s">
        <v>374</v>
      </c>
      <c r="O75" s="27" t="s">
        <v>373</v>
      </c>
      <c r="P75" s="27" t="s">
        <v>372</v>
      </c>
      <c r="Q75" s="27" t="s">
        <v>371</v>
      </c>
      <c r="R75" s="27" t="s">
        <v>370</v>
      </c>
      <c r="S75" s="27" t="s">
        <v>369</v>
      </c>
      <c r="T75" s="27" t="s">
        <v>368</v>
      </c>
      <c r="U75" s="27" t="s">
        <v>367</v>
      </c>
      <c r="V75" s="27" t="s">
        <v>366</v>
      </c>
      <c r="W75" s="23" t="s">
        <v>365</v>
      </c>
      <c r="X75" s="23" t="s">
        <v>364</v>
      </c>
      <c r="Y75" s="23" t="s">
        <v>363</v>
      </c>
      <c r="Z75" s="23" t="s">
        <v>362</v>
      </c>
      <c r="AA75" s="23" t="s">
        <v>361</v>
      </c>
      <c r="AB75" s="23" t="s">
        <v>360</v>
      </c>
      <c r="AC75" s="23" t="s">
        <v>359</v>
      </c>
      <c r="AD75" s="23" t="s">
        <v>358</v>
      </c>
      <c r="AE75" s="23" t="s">
        <v>357</v>
      </c>
      <c r="AF75" s="23" t="s">
        <v>356</v>
      </c>
      <c r="AG75" s="23" t="s">
        <v>355</v>
      </c>
      <c r="AH75" s="23" t="s">
        <v>354</v>
      </c>
      <c r="AI75" s="23" t="s">
        <v>353</v>
      </c>
      <c r="AJ75" s="23" t="s">
        <v>352</v>
      </c>
      <c r="AK75" s="23" t="s">
        <v>351</v>
      </c>
      <c r="AL75" s="23" t="s">
        <v>350</v>
      </c>
      <c r="AM75" s="23" t="s">
        <v>349</v>
      </c>
      <c r="AN75" s="23" t="s">
        <v>348</v>
      </c>
      <c r="AO75" s="23" t="s">
        <v>347</v>
      </c>
      <c r="AP75" s="23" t="s">
        <v>346</v>
      </c>
      <c r="AQ75" s="23" t="s">
        <v>345</v>
      </c>
      <c r="AR75" s="23" t="s">
        <v>344</v>
      </c>
      <c r="AS75" s="23" t="s">
        <v>343</v>
      </c>
      <c r="AT75" s="23" t="s">
        <v>342</v>
      </c>
      <c r="AU75" s="23" t="s">
        <v>341</v>
      </c>
      <c r="AV75" s="23" t="s">
        <v>340</v>
      </c>
      <c r="AW75" s="23" t="s">
        <v>339</v>
      </c>
      <c r="AX75" s="23" t="s">
        <v>338</v>
      </c>
      <c r="AY75" s="23" t="s">
        <v>337</v>
      </c>
      <c r="AZ75" s="23" t="s">
        <v>336</v>
      </c>
      <c r="BA75" s="23" t="s">
        <v>335</v>
      </c>
      <c r="BB75" s="23" t="s">
        <v>334</v>
      </c>
      <c r="BC75" s="23" t="s">
        <v>333</v>
      </c>
      <c r="BD75" s="23" t="s">
        <v>332</v>
      </c>
      <c r="BE75" s="23" t="s">
        <v>331</v>
      </c>
      <c r="BF75" s="23" t="s">
        <v>330</v>
      </c>
      <c r="BG75" s="23" t="s">
        <v>329</v>
      </c>
      <c r="BH75" s="23" t="s">
        <v>328</v>
      </c>
      <c r="BI75" s="23" t="s">
        <v>327</v>
      </c>
      <c r="BJ75" s="23" t="s">
        <v>326</v>
      </c>
      <c r="BK75" s="23" t="s">
        <v>325</v>
      </c>
      <c r="BL75" s="23" t="s">
        <v>324</v>
      </c>
      <c r="BM75" s="23" t="s">
        <v>323</v>
      </c>
      <c r="BN75" s="23" t="s">
        <v>322</v>
      </c>
      <c r="BO75" s="23" t="s">
        <v>321</v>
      </c>
      <c r="BP75" s="23" t="s">
        <v>320</v>
      </c>
      <c r="BQ75" s="23" t="s">
        <v>319</v>
      </c>
      <c r="BR75" s="23" t="s">
        <v>318</v>
      </c>
      <c r="BS75" s="23" t="s">
        <v>272</v>
      </c>
      <c r="BT75" s="23" t="s">
        <v>317</v>
      </c>
      <c r="BU75" s="23" t="s">
        <v>316</v>
      </c>
      <c r="BV75" s="23" t="s">
        <v>315</v>
      </c>
      <c r="BW75" s="23" t="s">
        <v>314</v>
      </c>
      <c r="BX75" s="23" t="s">
        <v>313</v>
      </c>
      <c r="BY75" s="23" t="s">
        <v>312</v>
      </c>
      <c r="BZ75" s="23" t="s">
        <v>311</v>
      </c>
      <c r="CA75" s="23" t="s">
        <v>310</v>
      </c>
      <c r="CB75" s="23" t="s">
        <v>309</v>
      </c>
      <c r="CC75" s="23" t="s">
        <v>308</v>
      </c>
      <c r="CD75" s="23" t="s">
        <v>307</v>
      </c>
      <c r="CE75" s="23" t="s">
        <v>306</v>
      </c>
      <c r="CF75" s="23" t="s">
        <v>305</v>
      </c>
      <c r="CG75" s="23" t="s">
        <v>304</v>
      </c>
      <c r="CH75" s="23" t="s">
        <v>303</v>
      </c>
      <c r="CI75" s="23" t="s">
        <v>302</v>
      </c>
      <c r="CJ75" s="23" t="s">
        <v>301</v>
      </c>
      <c r="CK75" s="23" t="s">
        <v>300</v>
      </c>
      <c r="CL75" s="23" t="s">
        <v>299</v>
      </c>
      <c r="CM75" s="23" t="s">
        <v>298</v>
      </c>
      <c r="CN75" s="23" t="s">
        <v>297</v>
      </c>
      <c r="CO75" s="23" t="s">
        <v>296</v>
      </c>
      <c r="CP75" s="23" t="s">
        <v>295</v>
      </c>
      <c r="CQ75" s="23" t="s">
        <v>294</v>
      </c>
      <c r="CR75" s="23" t="s">
        <v>293</v>
      </c>
      <c r="CS75" s="23" t="s">
        <v>292</v>
      </c>
      <c r="CT75" s="23" t="s">
        <v>291</v>
      </c>
      <c r="CU75" s="23" t="s">
        <v>290</v>
      </c>
      <c r="CV75" s="23" t="s">
        <v>289</v>
      </c>
      <c r="CW75" s="23" t="s">
        <v>288</v>
      </c>
      <c r="CX75" s="23" t="s">
        <v>287</v>
      </c>
      <c r="CY75" s="23" t="s">
        <v>286</v>
      </c>
      <c r="CZ75" s="23" t="s">
        <v>285</v>
      </c>
      <c r="DA75" s="23" t="s">
        <v>284</v>
      </c>
      <c r="DB75" s="23" t="s">
        <v>283</v>
      </c>
      <c r="DC75" s="23" t="s">
        <v>282</v>
      </c>
      <c r="DD75" s="23" t="s">
        <v>831</v>
      </c>
      <c r="DE75" s="23" t="s">
        <v>832</v>
      </c>
      <c r="DF75" s="23" t="s">
        <v>281</v>
      </c>
      <c r="DG75" s="23" t="s">
        <v>280</v>
      </c>
      <c r="DH75" s="23" t="s">
        <v>279</v>
      </c>
      <c r="DI75" s="23" t="s">
        <v>278</v>
      </c>
      <c r="DJ75" s="23" t="s">
        <v>277</v>
      </c>
      <c r="DK75" s="23" t="s">
        <v>276</v>
      </c>
      <c r="DL75" s="23" t="s">
        <v>275</v>
      </c>
      <c r="DM75" s="23" t="s">
        <v>274</v>
      </c>
      <c r="DN75" s="23" t="s">
        <v>792</v>
      </c>
      <c r="DO75" s="23" t="s">
        <v>793</v>
      </c>
      <c r="DP75" s="23" t="s">
        <v>794</v>
      </c>
      <c r="DQ75" s="23" t="s">
        <v>795</v>
      </c>
      <c r="DR75" s="23" t="s">
        <v>796</v>
      </c>
      <c r="DS75" s="23" t="s">
        <v>803</v>
      </c>
      <c r="DT75" s="23" t="s">
        <v>823</v>
      </c>
      <c r="DU75" s="23" t="s">
        <v>818</v>
      </c>
      <c r="DV75" s="23" t="s">
        <v>824</v>
      </c>
    </row>
    <row r="76" spans="1:126" x14ac:dyDescent="0.15">
      <c r="A76" s="23" t="s">
        <v>273</v>
      </c>
      <c r="B76" s="23" t="s">
        <v>273</v>
      </c>
      <c r="C76" s="23" t="s">
        <v>116</v>
      </c>
      <c r="D76" s="23" t="s">
        <v>116</v>
      </c>
      <c r="E76" s="23" t="s">
        <v>272</v>
      </c>
      <c r="F76" s="23" t="s">
        <v>99</v>
      </c>
      <c r="G76" s="23">
        <v>0</v>
      </c>
      <c r="H76" s="23">
        <v>162</v>
      </c>
      <c r="N76" s="27" t="s">
        <v>97</v>
      </c>
      <c r="O76" s="27" t="s">
        <v>99</v>
      </c>
      <c r="P76" s="27" t="s">
        <v>99</v>
      </c>
      <c r="Q76" s="27" t="s">
        <v>99</v>
      </c>
      <c r="R76" s="27" t="s">
        <v>99</v>
      </c>
      <c r="S76" s="27" t="s">
        <v>104</v>
      </c>
      <c r="T76" s="27" t="s">
        <v>269</v>
      </c>
      <c r="U76" s="27" t="s">
        <v>270</v>
      </c>
      <c r="V76" s="27" t="s">
        <v>270</v>
      </c>
      <c r="W76" s="27" t="s">
        <v>99</v>
      </c>
      <c r="X76" s="27" t="s">
        <v>99</v>
      </c>
      <c r="Y76" s="23" t="s">
        <v>104</v>
      </c>
      <c r="Z76" s="27" t="s">
        <v>269</v>
      </c>
      <c r="AA76" s="27" t="s">
        <v>270</v>
      </c>
      <c r="AB76" s="27" t="s">
        <v>270</v>
      </c>
      <c r="AC76" s="27" t="s">
        <v>99</v>
      </c>
      <c r="AD76" s="27" t="s">
        <v>269</v>
      </c>
      <c r="AE76" s="27" t="s">
        <v>269</v>
      </c>
      <c r="AF76" s="27" t="s">
        <v>99</v>
      </c>
      <c r="AG76" s="27" t="s">
        <v>99</v>
      </c>
      <c r="AH76" s="27" t="s">
        <v>99</v>
      </c>
      <c r="AI76" s="27" t="s">
        <v>99</v>
      </c>
      <c r="AJ76" s="27" t="s">
        <v>99</v>
      </c>
      <c r="AK76" s="27" t="s">
        <v>99</v>
      </c>
      <c r="AL76" s="27" t="s">
        <v>99</v>
      </c>
      <c r="AM76" s="27" t="s">
        <v>99</v>
      </c>
      <c r="AN76" s="27" t="s">
        <v>99</v>
      </c>
      <c r="AO76" s="27" t="s">
        <v>270</v>
      </c>
      <c r="AP76" s="27" t="s">
        <v>270</v>
      </c>
      <c r="AQ76" s="27" t="s">
        <v>269</v>
      </c>
      <c r="AR76" s="27" t="s">
        <v>269</v>
      </c>
      <c r="AS76" s="27" t="s">
        <v>269</v>
      </c>
      <c r="AT76" s="27" t="s">
        <v>269</v>
      </c>
      <c r="AU76" s="27" t="s">
        <v>99</v>
      </c>
      <c r="AV76" s="27" t="s">
        <v>270</v>
      </c>
      <c r="AW76" s="27" t="s">
        <v>269</v>
      </c>
      <c r="AX76" s="27" t="s">
        <v>269</v>
      </c>
      <c r="AY76" s="27" t="s">
        <v>270</v>
      </c>
      <c r="AZ76" s="27" t="s">
        <v>269</v>
      </c>
      <c r="BA76" s="27" t="s">
        <v>269</v>
      </c>
      <c r="BB76" s="27" t="s">
        <v>270</v>
      </c>
      <c r="BC76" s="27" t="s">
        <v>269</v>
      </c>
      <c r="BD76" s="27" t="s">
        <v>269</v>
      </c>
      <c r="BE76" s="27" t="s">
        <v>99</v>
      </c>
      <c r="BF76" s="27" t="s">
        <v>99</v>
      </c>
      <c r="BG76" s="27" t="s">
        <v>99</v>
      </c>
      <c r="BH76" s="27" t="s">
        <v>270</v>
      </c>
      <c r="BI76" s="27" t="s">
        <v>269</v>
      </c>
      <c r="BJ76" s="27" t="s">
        <v>269</v>
      </c>
      <c r="BK76" s="27" t="s">
        <v>269</v>
      </c>
      <c r="BL76" s="27" t="s">
        <v>99</v>
      </c>
      <c r="BM76" s="27" t="s">
        <v>99</v>
      </c>
      <c r="BN76" s="27" t="s">
        <v>270</v>
      </c>
      <c r="BO76" s="27" t="s">
        <v>269</v>
      </c>
      <c r="BP76" s="27" t="s">
        <v>269</v>
      </c>
      <c r="BQ76" s="27" t="s">
        <v>99</v>
      </c>
      <c r="BR76" s="27" t="s">
        <v>269</v>
      </c>
      <c r="BS76" s="27" t="s">
        <v>99</v>
      </c>
      <c r="BT76" s="27" t="s">
        <v>99</v>
      </c>
      <c r="BU76" s="27" t="s">
        <v>99</v>
      </c>
      <c r="BV76" s="27" t="s">
        <v>270</v>
      </c>
      <c r="BW76" s="27" t="s">
        <v>270</v>
      </c>
      <c r="BX76" s="27" t="s">
        <v>99</v>
      </c>
      <c r="BY76" s="27" t="s">
        <v>99</v>
      </c>
      <c r="BZ76" s="23" t="s">
        <v>269</v>
      </c>
      <c r="CA76" s="23" t="s">
        <v>270</v>
      </c>
      <c r="CB76" s="23" t="s">
        <v>270</v>
      </c>
      <c r="CC76" s="23" t="s">
        <v>270</v>
      </c>
      <c r="CD76" s="23" t="s">
        <v>269</v>
      </c>
      <c r="CE76" s="23" t="s">
        <v>270</v>
      </c>
      <c r="CF76" s="23" t="s">
        <v>270</v>
      </c>
      <c r="CG76" s="23" t="s">
        <v>270</v>
      </c>
      <c r="CH76" s="23" t="s">
        <v>269</v>
      </c>
      <c r="CI76" s="23" t="s">
        <v>269</v>
      </c>
      <c r="CJ76" s="23" t="s">
        <v>99</v>
      </c>
      <c r="CK76" s="23" t="s">
        <v>99</v>
      </c>
      <c r="CL76" s="23" t="s">
        <v>120</v>
      </c>
      <c r="CM76" s="23" t="s">
        <v>120</v>
      </c>
      <c r="CN76" s="23" t="s">
        <v>271</v>
      </c>
      <c r="CO76" s="23" t="s">
        <v>269</v>
      </c>
      <c r="CP76" s="23" t="s">
        <v>269</v>
      </c>
      <c r="CQ76" s="23" t="s">
        <v>269</v>
      </c>
      <c r="CR76" s="23" t="s">
        <v>271</v>
      </c>
      <c r="CS76" s="23" t="s">
        <v>269</v>
      </c>
      <c r="CT76" s="23" t="s">
        <v>269</v>
      </c>
      <c r="CU76" s="23" t="s">
        <v>271</v>
      </c>
      <c r="CV76" s="23" t="s">
        <v>269</v>
      </c>
      <c r="CW76" s="23" t="s">
        <v>269</v>
      </c>
      <c r="CX76" s="23" t="s">
        <v>270</v>
      </c>
      <c r="CY76" s="23" t="s">
        <v>270</v>
      </c>
      <c r="CZ76" s="23" t="s">
        <v>270</v>
      </c>
      <c r="DA76" s="23" t="s">
        <v>270</v>
      </c>
      <c r="DB76" s="23" t="s">
        <v>271</v>
      </c>
      <c r="DC76" s="23" t="s">
        <v>269</v>
      </c>
      <c r="DD76" s="23" t="s">
        <v>269</v>
      </c>
      <c r="DE76" s="23" t="s">
        <v>269</v>
      </c>
      <c r="DF76" s="23" t="s">
        <v>270</v>
      </c>
      <c r="DG76" s="23" t="s">
        <v>270</v>
      </c>
      <c r="DH76" s="23" t="s">
        <v>270</v>
      </c>
      <c r="DI76" s="23" t="s">
        <v>270</v>
      </c>
      <c r="DJ76" s="23" t="s">
        <v>269</v>
      </c>
      <c r="DK76" s="23" t="s">
        <v>269</v>
      </c>
      <c r="DL76" s="23" t="s">
        <v>268</v>
      </c>
      <c r="DM76" s="23" t="s">
        <v>99</v>
      </c>
      <c r="DN76" s="23" t="s">
        <v>99</v>
      </c>
      <c r="DO76" s="23" t="s">
        <v>99</v>
      </c>
      <c r="DP76" s="23" t="s">
        <v>99</v>
      </c>
      <c r="DQ76" s="23" t="s">
        <v>99</v>
      </c>
      <c r="DR76" s="23" t="s">
        <v>99</v>
      </c>
      <c r="DS76" s="23" t="s">
        <v>99</v>
      </c>
      <c r="DT76" s="23" t="s">
        <v>821</v>
      </c>
      <c r="DU76" s="23" t="s">
        <v>822</v>
      </c>
      <c r="DV76" s="23" t="s">
        <v>822</v>
      </c>
    </row>
    <row r="77" spans="1:126" x14ac:dyDescent="0.15">
      <c r="A77" s="23" t="s">
        <v>267</v>
      </c>
      <c r="B77" s="23" t="s">
        <v>267</v>
      </c>
      <c r="C77" s="23" t="s">
        <v>266</v>
      </c>
      <c r="D77" s="23" t="s">
        <v>265</v>
      </c>
      <c r="E77" s="23" t="s">
        <v>264</v>
      </c>
      <c r="F77" s="23" t="s">
        <v>114</v>
      </c>
      <c r="G77" s="25">
        <v>1620</v>
      </c>
      <c r="H77" s="23">
        <v>5400</v>
      </c>
      <c r="S77" s="23" t="s">
        <v>87</v>
      </c>
      <c r="T77" s="23" t="s">
        <v>87</v>
      </c>
      <c r="U77" s="23" t="s">
        <v>87</v>
      </c>
      <c r="V77" s="23" t="s">
        <v>87</v>
      </c>
      <c r="Y77" s="23" t="s">
        <v>87</v>
      </c>
      <c r="Z77" s="23" t="s">
        <v>87</v>
      </c>
      <c r="AA77" s="23" t="s">
        <v>87</v>
      </c>
      <c r="AB77" s="23" t="s">
        <v>87</v>
      </c>
      <c r="AD77" s="23" t="s">
        <v>87</v>
      </c>
      <c r="AE77" s="23" t="s">
        <v>87</v>
      </c>
      <c r="AO77" s="23" t="s">
        <v>87</v>
      </c>
      <c r="AP77" s="23" t="s">
        <v>87</v>
      </c>
      <c r="AQ77" s="23" t="s">
        <v>87</v>
      </c>
      <c r="AR77" s="23" t="s">
        <v>87</v>
      </c>
      <c r="AS77" s="23" t="s">
        <v>87</v>
      </c>
      <c r="AT77" s="23" t="s">
        <v>87</v>
      </c>
      <c r="AV77" s="23" t="s">
        <v>87</v>
      </c>
      <c r="AW77" s="23" t="s">
        <v>87</v>
      </c>
      <c r="AX77" s="23" t="s">
        <v>87</v>
      </c>
      <c r="AY77" s="23" t="s">
        <v>87</v>
      </c>
      <c r="AZ77" s="23" t="s">
        <v>87</v>
      </c>
      <c r="BA77" s="23" t="s">
        <v>87</v>
      </c>
      <c r="BB77" s="23" t="s">
        <v>87</v>
      </c>
      <c r="BC77" s="23" t="s">
        <v>87</v>
      </c>
      <c r="BD77" s="23" t="s">
        <v>87</v>
      </c>
      <c r="BH77" s="23" t="s">
        <v>87</v>
      </c>
      <c r="BI77" s="23" t="s">
        <v>87</v>
      </c>
      <c r="BJ77" s="23" t="s">
        <v>87</v>
      </c>
      <c r="BK77" s="23" t="s">
        <v>87</v>
      </c>
      <c r="BN77" s="23" t="s">
        <v>87</v>
      </c>
      <c r="BO77" s="23" t="s">
        <v>87</v>
      </c>
      <c r="BP77" s="23" t="s">
        <v>87</v>
      </c>
      <c r="BR77" s="23" t="s">
        <v>87</v>
      </c>
      <c r="BV77" s="23" t="s">
        <v>87</v>
      </c>
      <c r="BW77" s="23" t="s">
        <v>87</v>
      </c>
      <c r="BZ77" s="23" t="s">
        <v>87</v>
      </c>
      <c r="CA77" s="23" t="s">
        <v>87</v>
      </c>
      <c r="CB77" s="23" t="s">
        <v>87</v>
      </c>
      <c r="CC77" s="23" t="s">
        <v>87</v>
      </c>
      <c r="CD77" s="23" t="s">
        <v>87</v>
      </c>
      <c r="CE77" s="23" t="s">
        <v>87</v>
      </c>
      <c r="CF77" s="23" t="s">
        <v>87</v>
      </c>
      <c r="CG77" s="23" t="s">
        <v>87</v>
      </c>
      <c r="CH77" s="23" t="s">
        <v>87</v>
      </c>
      <c r="CI77" s="23" t="s">
        <v>87</v>
      </c>
      <c r="CL77" s="23" t="s">
        <v>87</v>
      </c>
      <c r="CM77" s="23" t="s">
        <v>87</v>
      </c>
      <c r="CN77" s="23" t="s">
        <v>87</v>
      </c>
      <c r="CO77" s="23" t="s">
        <v>87</v>
      </c>
      <c r="CP77" s="23" t="s">
        <v>87</v>
      </c>
      <c r="CQ77" s="23" t="s">
        <v>87</v>
      </c>
      <c r="CR77" s="23" t="s">
        <v>87</v>
      </c>
      <c r="CS77" s="23" t="s">
        <v>87</v>
      </c>
      <c r="CT77" s="23" t="s">
        <v>87</v>
      </c>
      <c r="CU77" s="23" t="s">
        <v>87</v>
      </c>
      <c r="CV77" s="23" t="s">
        <v>87</v>
      </c>
      <c r="CW77" s="23" t="s">
        <v>87</v>
      </c>
      <c r="CX77" s="23" t="s">
        <v>87</v>
      </c>
      <c r="CY77" s="23" t="s">
        <v>87</v>
      </c>
      <c r="CZ77" s="23" t="s">
        <v>87</v>
      </c>
      <c r="DA77" s="23" t="s">
        <v>87</v>
      </c>
      <c r="DB77" s="23" t="s">
        <v>87</v>
      </c>
      <c r="DC77" s="23" t="s">
        <v>87</v>
      </c>
      <c r="DD77" s="23" t="s">
        <v>87</v>
      </c>
      <c r="DE77" s="23" t="s">
        <v>87</v>
      </c>
      <c r="DF77" s="23" t="s">
        <v>87</v>
      </c>
      <c r="DG77" s="23" t="s">
        <v>87</v>
      </c>
      <c r="DH77" s="23" t="s">
        <v>87</v>
      </c>
      <c r="DI77" s="23" t="s">
        <v>87</v>
      </c>
      <c r="DJ77" s="23" t="s">
        <v>87</v>
      </c>
      <c r="DK77" s="23" t="s">
        <v>87</v>
      </c>
      <c r="DL77" s="23" t="s">
        <v>87</v>
      </c>
      <c r="DT77" s="23" t="s">
        <v>87</v>
      </c>
      <c r="DU77" s="23" t="s">
        <v>87</v>
      </c>
      <c r="DV77" s="23" t="s">
        <v>87</v>
      </c>
    </row>
    <row r="78" spans="1:126" x14ac:dyDescent="0.15">
      <c r="A78" s="23" t="s">
        <v>263</v>
      </c>
      <c r="B78" s="23" t="s">
        <v>262</v>
      </c>
      <c r="C78" s="23" t="s">
        <v>261</v>
      </c>
      <c r="D78" s="23" t="s">
        <v>260</v>
      </c>
      <c r="E78" s="23" t="s">
        <v>259</v>
      </c>
      <c r="F78" s="23" t="s">
        <v>114</v>
      </c>
      <c r="G78" s="25">
        <v>1620</v>
      </c>
      <c r="H78" s="23">
        <v>8100</v>
      </c>
    </row>
    <row r="79" spans="1:126" x14ac:dyDescent="0.15">
      <c r="A79" s="23" t="s">
        <v>258</v>
      </c>
      <c r="B79" s="23" t="s">
        <v>257</v>
      </c>
      <c r="C79" s="23" t="s">
        <v>256</v>
      </c>
      <c r="D79" s="23" t="s">
        <v>130</v>
      </c>
      <c r="E79" s="23" t="s">
        <v>255</v>
      </c>
      <c r="H79" s="23">
        <v>1296</v>
      </c>
      <c r="I79" s="23">
        <v>648</v>
      </c>
    </row>
    <row r="80" spans="1:126" x14ac:dyDescent="0.15">
      <c r="A80" s="23" t="s">
        <v>254</v>
      </c>
      <c r="B80" s="23" t="s">
        <v>254</v>
      </c>
      <c r="C80" s="23" t="s">
        <v>253</v>
      </c>
      <c r="D80" s="23" t="s">
        <v>130</v>
      </c>
      <c r="E80" s="23" t="s">
        <v>252</v>
      </c>
      <c r="H80" s="23">
        <v>1728</v>
      </c>
      <c r="I80" s="23">
        <v>648</v>
      </c>
    </row>
    <row r="81" spans="1:9" x14ac:dyDescent="0.15">
      <c r="A81" s="23" t="s">
        <v>251</v>
      </c>
      <c r="B81" s="23" t="s">
        <v>250</v>
      </c>
      <c r="C81" s="23" t="s">
        <v>249</v>
      </c>
      <c r="D81" s="23" t="s">
        <v>130</v>
      </c>
      <c r="E81" s="23" t="s">
        <v>248</v>
      </c>
      <c r="F81" s="23" t="s">
        <v>114</v>
      </c>
      <c r="G81" s="23">
        <v>1260</v>
      </c>
      <c r="H81" s="23">
        <v>2700</v>
      </c>
      <c r="I81" s="23">
        <v>648</v>
      </c>
    </row>
    <row r="82" spans="1:9" x14ac:dyDescent="0.15">
      <c r="A82" s="23" t="s">
        <v>247</v>
      </c>
      <c r="B82" s="23" t="s">
        <v>247</v>
      </c>
      <c r="C82" s="23" t="s">
        <v>246</v>
      </c>
      <c r="D82" s="23" t="s">
        <v>130</v>
      </c>
      <c r="E82" s="23" t="s">
        <v>245</v>
      </c>
      <c r="F82" s="23" t="s">
        <v>114</v>
      </c>
      <c r="G82" s="23">
        <v>1260</v>
      </c>
      <c r="H82" s="23">
        <v>3240</v>
      </c>
      <c r="I82" s="23">
        <v>648</v>
      </c>
    </row>
    <row r="83" spans="1:9" x14ac:dyDescent="0.15">
      <c r="A83" s="23" t="s">
        <v>244</v>
      </c>
      <c r="B83" s="23" t="s">
        <v>243</v>
      </c>
      <c r="C83" s="23" t="s">
        <v>242</v>
      </c>
      <c r="D83" s="23" t="s">
        <v>130</v>
      </c>
      <c r="E83" s="23" t="s">
        <v>241</v>
      </c>
      <c r="F83" s="23" t="s">
        <v>114</v>
      </c>
      <c r="G83" s="23">
        <v>1575</v>
      </c>
      <c r="H83" s="23">
        <v>5400</v>
      </c>
    </row>
    <row r="84" spans="1:9" x14ac:dyDescent="0.15">
      <c r="A84" s="23" t="s">
        <v>240</v>
      </c>
      <c r="B84" s="23" t="s">
        <v>239</v>
      </c>
      <c r="C84" s="23" t="s">
        <v>238</v>
      </c>
      <c r="D84" s="23" t="s">
        <v>130</v>
      </c>
      <c r="E84" s="23" t="s">
        <v>237</v>
      </c>
      <c r="F84" s="23" t="s">
        <v>114</v>
      </c>
      <c r="G84" s="23">
        <v>1620</v>
      </c>
      <c r="H84" s="23">
        <v>5400</v>
      </c>
    </row>
    <row r="85" spans="1:9" x14ac:dyDescent="0.15">
      <c r="A85" s="23" t="s">
        <v>236</v>
      </c>
      <c r="B85" s="23" t="s">
        <v>235</v>
      </c>
      <c r="C85" s="23" t="s">
        <v>234</v>
      </c>
      <c r="D85" s="23" t="s">
        <v>130</v>
      </c>
      <c r="E85" s="23" t="s">
        <v>233</v>
      </c>
      <c r="F85" s="23" t="s">
        <v>114</v>
      </c>
      <c r="G85" s="23">
        <v>1620</v>
      </c>
      <c r="H85" s="23">
        <v>4320</v>
      </c>
    </row>
    <row r="86" spans="1:9" x14ac:dyDescent="0.15">
      <c r="A86" s="23" t="s">
        <v>232</v>
      </c>
      <c r="B86" s="23" t="s">
        <v>123</v>
      </c>
      <c r="C86" s="23" t="s">
        <v>231</v>
      </c>
      <c r="D86" s="23" t="s">
        <v>130</v>
      </c>
      <c r="E86" s="23" t="s">
        <v>230</v>
      </c>
      <c r="F86" s="23" t="s">
        <v>114</v>
      </c>
      <c r="G86" s="23">
        <v>1620</v>
      </c>
      <c r="H86" s="23">
        <v>4536</v>
      </c>
    </row>
    <row r="87" spans="1:9" x14ac:dyDescent="0.15">
      <c r="A87" s="23" t="s">
        <v>229</v>
      </c>
      <c r="B87" s="23" t="s">
        <v>228</v>
      </c>
      <c r="C87" s="23" t="s">
        <v>227</v>
      </c>
      <c r="D87" s="23" t="s">
        <v>130</v>
      </c>
      <c r="E87" s="23" t="s">
        <v>226</v>
      </c>
      <c r="F87" s="23" t="s">
        <v>114</v>
      </c>
      <c r="G87" s="23">
        <v>1620</v>
      </c>
      <c r="H87" s="23">
        <v>4104</v>
      </c>
    </row>
    <row r="88" spans="1:9" x14ac:dyDescent="0.15">
      <c r="A88" s="23" t="s">
        <v>225</v>
      </c>
      <c r="B88" s="23" t="s">
        <v>127</v>
      </c>
      <c r="C88" s="23" t="s">
        <v>224</v>
      </c>
      <c r="D88" s="23" t="s">
        <v>130</v>
      </c>
      <c r="E88" s="23" t="s">
        <v>129</v>
      </c>
      <c r="F88" s="23" t="s">
        <v>114</v>
      </c>
      <c r="G88" s="23">
        <v>1620</v>
      </c>
      <c r="H88" s="23">
        <v>4320</v>
      </c>
    </row>
    <row r="89" spans="1:9" x14ac:dyDescent="0.15">
      <c r="A89" s="23" t="s">
        <v>223</v>
      </c>
      <c r="B89" s="23" t="s">
        <v>222</v>
      </c>
      <c r="C89" s="23" t="s">
        <v>221</v>
      </c>
      <c r="D89" s="23" t="s">
        <v>130</v>
      </c>
      <c r="E89" s="23" t="s">
        <v>220</v>
      </c>
      <c r="F89" s="23" t="s">
        <v>114</v>
      </c>
      <c r="G89" s="23">
        <v>1620</v>
      </c>
      <c r="H89" s="23">
        <v>4536</v>
      </c>
    </row>
    <row r="90" spans="1:9" x14ac:dyDescent="0.15">
      <c r="A90" s="23" t="s">
        <v>219</v>
      </c>
      <c r="B90" s="23" t="s">
        <v>218</v>
      </c>
      <c r="C90" s="23" t="s">
        <v>217</v>
      </c>
      <c r="D90" s="23" t="s">
        <v>130</v>
      </c>
      <c r="E90" s="23" t="s">
        <v>216</v>
      </c>
      <c r="F90" s="23" t="s">
        <v>114</v>
      </c>
      <c r="G90" s="23">
        <v>1620</v>
      </c>
      <c r="H90" s="23">
        <v>4104</v>
      </c>
    </row>
    <row r="91" spans="1:9" x14ac:dyDescent="0.15">
      <c r="A91" s="23" t="s">
        <v>215</v>
      </c>
      <c r="B91" s="23" t="s">
        <v>214</v>
      </c>
      <c r="C91" s="23" t="s">
        <v>213</v>
      </c>
      <c r="D91" s="23" t="s">
        <v>130</v>
      </c>
      <c r="E91" s="23" t="s">
        <v>212</v>
      </c>
      <c r="F91" s="23" t="s">
        <v>114</v>
      </c>
      <c r="G91" s="23">
        <v>1620</v>
      </c>
      <c r="H91" s="23">
        <v>4104</v>
      </c>
    </row>
    <row r="92" spans="1:9" x14ac:dyDescent="0.15">
      <c r="A92" s="23" t="s">
        <v>211</v>
      </c>
      <c r="B92" s="23" t="s">
        <v>128</v>
      </c>
      <c r="C92" s="23" t="s">
        <v>210</v>
      </c>
      <c r="D92" s="23" t="s">
        <v>130</v>
      </c>
      <c r="E92" s="23" t="s">
        <v>125</v>
      </c>
      <c r="F92" s="23" t="s">
        <v>126</v>
      </c>
      <c r="G92" s="23">
        <v>0</v>
      </c>
      <c r="H92" s="23">
        <v>16200</v>
      </c>
    </row>
    <row r="93" spans="1:9" x14ac:dyDescent="0.15">
      <c r="A93" s="23" t="s">
        <v>209</v>
      </c>
      <c r="B93" s="23" t="s">
        <v>209</v>
      </c>
      <c r="C93" s="23" t="s">
        <v>136</v>
      </c>
      <c r="D93" s="23" t="s">
        <v>208</v>
      </c>
      <c r="E93" s="23" t="s">
        <v>207</v>
      </c>
      <c r="F93" s="23" t="s">
        <v>114</v>
      </c>
      <c r="G93" s="23">
        <v>1260</v>
      </c>
      <c r="H93" s="23">
        <v>3240</v>
      </c>
      <c r="I93" s="23">
        <v>648</v>
      </c>
    </row>
    <row r="94" spans="1:9" x14ac:dyDescent="0.15">
      <c r="A94" s="23" t="s">
        <v>206</v>
      </c>
      <c r="B94" s="23" t="s">
        <v>206</v>
      </c>
      <c r="C94" s="23" t="s">
        <v>205</v>
      </c>
      <c r="D94" s="23" t="s">
        <v>131</v>
      </c>
      <c r="E94" s="23" t="s">
        <v>204</v>
      </c>
      <c r="F94" s="23" t="s">
        <v>114</v>
      </c>
      <c r="G94" s="23">
        <v>1260</v>
      </c>
      <c r="H94" s="23">
        <v>4320</v>
      </c>
      <c r="I94" s="23">
        <v>648</v>
      </c>
    </row>
    <row r="95" spans="1:9" x14ac:dyDescent="0.15">
      <c r="A95" s="23" t="s">
        <v>203</v>
      </c>
      <c r="B95" s="23" t="s">
        <v>202</v>
      </c>
      <c r="C95" s="23" t="s">
        <v>201</v>
      </c>
      <c r="D95" s="23" t="s">
        <v>176</v>
      </c>
      <c r="E95" s="23" t="s">
        <v>200</v>
      </c>
      <c r="F95" s="23" t="s">
        <v>114</v>
      </c>
      <c r="G95" s="23">
        <v>1260</v>
      </c>
      <c r="H95" s="23">
        <v>3100</v>
      </c>
      <c r="I95" s="23">
        <v>648</v>
      </c>
    </row>
    <row r="96" spans="1:9" x14ac:dyDescent="0.15">
      <c r="A96" s="23" t="s">
        <v>199</v>
      </c>
      <c r="B96" s="23" t="s">
        <v>198</v>
      </c>
      <c r="C96" s="23" t="s">
        <v>197</v>
      </c>
      <c r="D96" s="23" t="s">
        <v>132</v>
      </c>
      <c r="E96" s="23" t="s">
        <v>196</v>
      </c>
      <c r="F96" s="23" t="s">
        <v>114</v>
      </c>
      <c r="G96" s="23">
        <v>1260</v>
      </c>
      <c r="H96" s="23">
        <v>3888</v>
      </c>
      <c r="I96" s="23">
        <v>648</v>
      </c>
    </row>
    <row r="97" spans="1:9" x14ac:dyDescent="0.15">
      <c r="A97" s="23" t="s">
        <v>195</v>
      </c>
      <c r="B97" s="23" t="s">
        <v>194</v>
      </c>
      <c r="C97" s="23" t="s">
        <v>193</v>
      </c>
      <c r="D97" s="23" t="s">
        <v>176</v>
      </c>
      <c r="E97" s="23" t="s">
        <v>192</v>
      </c>
      <c r="F97" s="23" t="s">
        <v>114</v>
      </c>
      <c r="G97" s="23">
        <v>1620</v>
      </c>
      <c r="H97" s="23">
        <v>4968</v>
      </c>
    </row>
    <row r="98" spans="1:9" x14ac:dyDescent="0.15">
      <c r="A98" s="23" t="s">
        <v>191</v>
      </c>
      <c r="B98" s="23" t="s">
        <v>190</v>
      </c>
      <c r="C98" s="23" t="s">
        <v>189</v>
      </c>
      <c r="D98" s="23" t="s">
        <v>188</v>
      </c>
      <c r="E98" s="23" t="s">
        <v>187</v>
      </c>
      <c r="F98" s="23" t="s">
        <v>114</v>
      </c>
      <c r="G98" s="23">
        <v>1620</v>
      </c>
      <c r="H98" s="23">
        <v>6048</v>
      </c>
    </row>
    <row r="99" spans="1:9" x14ac:dyDescent="0.15">
      <c r="A99" s="23" t="s">
        <v>825</v>
      </c>
      <c r="B99" s="23" t="s">
        <v>826</v>
      </c>
      <c r="C99" s="23" t="s">
        <v>829</v>
      </c>
      <c r="D99" s="23" t="s">
        <v>118</v>
      </c>
      <c r="E99" s="23" t="s">
        <v>831</v>
      </c>
      <c r="F99" s="23" t="s">
        <v>114</v>
      </c>
      <c r="G99" s="23">
        <v>1620</v>
      </c>
      <c r="H99" s="23">
        <v>5400</v>
      </c>
    </row>
    <row r="100" spans="1:9" x14ac:dyDescent="0.15">
      <c r="A100" s="23" t="s">
        <v>828</v>
      </c>
      <c r="B100" s="23" t="s">
        <v>827</v>
      </c>
      <c r="C100" s="23" t="s">
        <v>830</v>
      </c>
      <c r="D100" s="23" t="s">
        <v>118</v>
      </c>
      <c r="E100" s="23" t="s">
        <v>832</v>
      </c>
      <c r="F100" s="23" t="s">
        <v>114</v>
      </c>
      <c r="G100" s="23">
        <v>1620</v>
      </c>
      <c r="H100" s="23">
        <v>8100</v>
      </c>
    </row>
    <row r="101" spans="1:9" x14ac:dyDescent="0.15">
      <c r="A101" s="23" t="s">
        <v>133</v>
      </c>
      <c r="B101" s="23" t="s">
        <v>186</v>
      </c>
      <c r="C101" s="23" t="s">
        <v>135</v>
      </c>
      <c r="D101" s="23" t="s">
        <v>135</v>
      </c>
      <c r="E101" s="23" t="s">
        <v>185</v>
      </c>
      <c r="F101" s="23" t="s">
        <v>114</v>
      </c>
      <c r="G101" s="23">
        <v>1260</v>
      </c>
      <c r="H101" s="23">
        <v>4860</v>
      </c>
      <c r="I101" s="23">
        <v>648</v>
      </c>
    </row>
    <row r="102" spans="1:9" x14ac:dyDescent="0.15">
      <c r="A102" s="23" t="s">
        <v>184</v>
      </c>
      <c r="B102" s="23" t="s">
        <v>183</v>
      </c>
      <c r="C102" s="23" t="s">
        <v>182</v>
      </c>
      <c r="D102" s="23" t="s">
        <v>182</v>
      </c>
      <c r="E102" s="23" t="s">
        <v>134</v>
      </c>
      <c r="F102" s="23" t="s">
        <v>114</v>
      </c>
      <c r="G102" s="23">
        <v>1260</v>
      </c>
      <c r="H102" s="23">
        <v>3564</v>
      </c>
      <c r="I102" s="23">
        <v>648</v>
      </c>
    </row>
    <row r="103" spans="1:9" x14ac:dyDescent="0.15">
      <c r="A103" s="23" t="s">
        <v>181</v>
      </c>
      <c r="B103" s="23" t="s">
        <v>180</v>
      </c>
      <c r="C103" s="23" t="s">
        <v>142</v>
      </c>
      <c r="D103" s="23" t="s">
        <v>132</v>
      </c>
      <c r="E103" s="23" t="s">
        <v>179</v>
      </c>
      <c r="F103" s="23" t="s">
        <v>114</v>
      </c>
      <c r="G103" s="23">
        <v>3200</v>
      </c>
      <c r="H103" s="23">
        <v>3456</v>
      </c>
      <c r="I103" s="23">
        <v>648</v>
      </c>
    </row>
    <row r="104" spans="1:9" x14ac:dyDescent="0.15">
      <c r="A104" s="23" t="s">
        <v>178</v>
      </c>
      <c r="B104" s="23" t="s">
        <v>177</v>
      </c>
      <c r="C104" s="23" t="s">
        <v>143</v>
      </c>
      <c r="D104" s="23" t="s">
        <v>176</v>
      </c>
      <c r="E104" s="23" t="s">
        <v>175</v>
      </c>
      <c r="F104" s="23" t="s">
        <v>114</v>
      </c>
      <c r="G104" s="23">
        <v>3699.9999999999995</v>
      </c>
      <c r="H104" s="23">
        <v>3996</v>
      </c>
      <c r="I104" s="23">
        <v>648</v>
      </c>
    </row>
    <row r="105" spans="1:9" x14ac:dyDescent="0.15">
      <c r="A105" s="23" t="s">
        <v>174</v>
      </c>
      <c r="B105" s="23" t="s">
        <v>173</v>
      </c>
      <c r="C105" s="23" t="s">
        <v>144</v>
      </c>
      <c r="D105" s="23" t="s">
        <v>132</v>
      </c>
      <c r="E105" s="23" t="s">
        <v>172</v>
      </c>
      <c r="F105" s="23" t="s">
        <v>114</v>
      </c>
      <c r="G105" s="23">
        <v>4700</v>
      </c>
      <c r="H105" s="23">
        <v>5076</v>
      </c>
    </row>
    <row r="106" spans="1:9" x14ac:dyDescent="0.15">
      <c r="A106" s="23" t="s">
        <v>171</v>
      </c>
      <c r="B106" s="23" t="s">
        <v>170</v>
      </c>
      <c r="C106" s="23" t="s">
        <v>145</v>
      </c>
      <c r="D106" s="23" t="s">
        <v>169</v>
      </c>
      <c r="E106" s="23" t="s">
        <v>168</v>
      </c>
      <c r="F106" s="23" t="s">
        <v>114</v>
      </c>
      <c r="G106" s="23">
        <v>5700</v>
      </c>
      <c r="H106" s="23">
        <v>6156</v>
      </c>
    </row>
    <row r="107" spans="1:9" x14ac:dyDescent="0.15">
      <c r="A107" s="23" t="s">
        <v>780</v>
      </c>
      <c r="B107" s="23" t="s">
        <v>780</v>
      </c>
      <c r="C107" s="23" t="s">
        <v>770</v>
      </c>
      <c r="D107" s="23" t="s">
        <v>791</v>
      </c>
      <c r="E107" s="23" t="s">
        <v>792</v>
      </c>
      <c r="F107" s="23" t="s">
        <v>99</v>
      </c>
      <c r="G107" s="23">
        <v>4400</v>
      </c>
      <c r="H107" s="23">
        <v>4752</v>
      </c>
      <c r="I107" s="23">
        <v>648</v>
      </c>
    </row>
    <row r="108" spans="1:9" x14ac:dyDescent="0.15">
      <c r="A108" s="23" t="s">
        <v>781</v>
      </c>
      <c r="B108" s="23" t="s">
        <v>786</v>
      </c>
      <c r="C108" s="23" t="s">
        <v>772</v>
      </c>
      <c r="D108" s="23" t="s">
        <v>791</v>
      </c>
      <c r="E108" s="23" t="s">
        <v>793</v>
      </c>
      <c r="F108" s="23" t="s">
        <v>99</v>
      </c>
      <c r="G108" s="23">
        <v>2300</v>
      </c>
      <c r="H108" s="23">
        <v>2484</v>
      </c>
      <c r="I108" s="23">
        <v>648</v>
      </c>
    </row>
    <row r="109" spans="1:9" x14ac:dyDescent="0.15">
      <c r="A109" s="23" t="s">
        <v>782</v>
      </c>
      <c r="B109" s="23" t="s">
        <v>787</v>
      </c>
      <c r="C109" s="23" t="s">
        <v>773</v>
      </c>
      <c r="D109" s="23" t="s">
        <v>791</v>
      </c>
      <c r="E109" s="23" t="s">
        <v>794</v>
      </c>
      <c r="F109" s="23" t="s">
        <v>99</v>
      </c>
      <c r="G109" s="23">
        <v>2300</v>
      </c>
      <c r="H109" s="23">
        <v>2484</v>
      </c>
      <c r="I109" s="23">
        <v>648</v>
      </c>
    </row>
    <row r="110" spans="1:9" x14ac:dyDescent="0.15">
      <c r="A110" s="23" t="s">
        <v>783</v>
      </c>
      <c r="B110" s="23" t="s">
        <v>788</v>
      </c>
      <c r="C110" s="23" t="s">
        <v>775</v>
      </c>
      <c r="D110" s="23" t="s">
        <v>791</v>
      </c>
      <c r="E110" s="23" t="s">
        <v>795</v>
      </c>
      <c r="F110" s="23" t="s">
        <v>99</v>
      </c>
      <c r="G110" s="23">
        <v>2300</v>
      </c>
      <c r="H110" s="23">
        <v>2484</v>
      </c>
      <c r="I110" s="23">
        <v>648</v>
      </c>
    </row>
    <row r="111" spans="1:9" x14ac:dyDescent="0.15">
      <c r="A111" s="23" t="s">
        <v>784</v>
      </c>
      <c r="B111" s="23" t="s">
        <v>789</v>
      </c>
      <c r="C111" s="23" t="s">
        <v>777</v>
      </c>
      <c r="D111" s="23" t="s">
        <v>791</v>
      </c>
      <c r="E111" s="23" t="s">
        <v>796</v>
      </c>
      <c r="F111" s="23" t="s">
        <v>99</v>
      </c>
      <c r="G111" s="23">
        <v>2300</v>
      </c>
      <c r="H111" s="23">
        <v>2484</v>
      </c>
      <c r="I111" s="23">
        <v>648</v>
      </c>
    </row>
    <row r="112" spans="1:9" x14ac:dyDescent="0.15">
      <c r="A112" s="23" t="s">
        <v>785</v>
      </c>
      <c r="B112" s="23" t="s">
        <v>790</v>
      </c>
      <c r="C112" s="23" t="s">
        <v>778</v>
      </c>
      <c r="D112" s="23" t="s">
        <v>791</v>
      </c>
      <c r="E112" s="23" t="s">
        <v>797</v>
      </c>
      <c r="F112" s="23" t="s">
        <v>99</v>
      </c>
      <c r="G112" s="23">
        <v>2300</v>
      </c>
      <c r="H112" s="23">
        <v>2484</v>
      </c>
      <c r="I112" s="23">
        <v>648</v>
      </c>
    </row>
    <row r="113" spans="1:9" x14ac:dyDescent="0.15">
      <c r="A113" s="23" t="s">
        <v>805</v>
      </c>
      <c r="B113" s="23" t="s">
        <v>813</v>
      </c>
      <c r="C113" s="23" t="s">
        <v>808</v>
      </c>
      <c r="D113" s="23" t="s">
        <v>816</v>
      </c>
      <c r="E113" s="23" t="s">
        <v>817</v>
      </c>
      <c r="F113" s="23" t="s">
        <v>114</v>
      </c>
      <c r="G113" s="23">
        <v>1260</v>
      </c>
      <c r="H113" s="23">
        <v>3780</v>
      </c>
      <c r="I113" s="23">
        <v>648</v>
      </c>
    </row>
    <row r="114" spans="1:9" x14ac:dyDescent="0.15">
      <c r="A114" s="23" t="s">
        <v>806</v>
      </c>
      <c r="B114" s="23" t="s">
        <v>814</v>
      </c>
      <c r="C114" s="23" t="s">
        <v>809</v>
      </c>
      <c r="D114" s="23" t="s">
        <v>816</v>
      </c>
      <c r="E114" s="23" t="s">
        <v>818</v>
      </c>
      <c r="F114" s="23" t="s">
        <v>114</v>
      </c>
      <c r="G114" s="25">
        <v>1620</v>
      </c>
      <c r="H114" s="23">
        <v>5400</v>
      </c>
    </row>
    <row r="115" spans="1:9" x14ac:dyDescent="0.15">
      <c r="A115" s="23" t="s">
        <v>807</v>
      </c>
      <c r="B115" s="23" t="s">
        <v>815</v>
      </c>
      <c r="C115" s="23" t="s">
        <v>811</v>
      </c>
      <c r="D115" s="23" t="s">
        <v>816</v>
      </c>
      <c r="E115" s="23" t="s">
        <v>819</v>
      </c>
      <c r="F115" s="23" t="s">
        <v>114</v>
      </c>
      <c r="G115" s="25">
        <v>1620</v>
      </c>
      <c r="H115" s="23">
        <v>7560</v>
      </c>
    </row>
    <row r="116" spans="1:9" x14ac:dyDescent="0.15">
      <c r="A116" s="23" t="s">
        <v>846</v>
      </c>
      <c r="B116" s="23" t="s">
        <v>846</v>
      </c>
      <c r="C116" s="23" t="s">
        <v>847</v>
      </c>
      <c r="D116" s="23" t="s">
        <v>848</v>
      </c>
      <c r="E116" s="23" t="s">
        <v>849</v>
      </c>
      <c r="F116" s="23" t="s">
        <v>114</v>
      </c>
      <c r="G116" s="23">
        <v>1260</v>
      </c>
      <c r="H116" s="23">
        <v>3218</v>
      </c>
    </row>
  </sheetData>
  <sheetProtection password="E8F6" sheet="1" objects="1" scenarios="1" selectLockedCells="1" selectUnlockedCells="1"/>
  <phoneticPr fontId="2"/>
  <dataValidations xWindow="861" yWindow="418" count="1">
    <dataValidation allowBlank="1" showInputMessage="1" sqref="AD5:AD6 AD9" xr:uid="{00000000-0002-0000-0200-000000000000}"/>
  </dataValidations>
  <pageMargins left="0.75" right="0.75" top="1" bottom="1" header="0.3" footer="0.3"/>
  <pageSetup paperSize="9" orientation="portrait" horizontalDpi="4294967294" verticalDpi="42949672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236</vt:i4>
      </vt:variant>
    </vt:vector>
  </HeadingPairs>
  <TitlesOfParts>
    <vt:vector size="240" baseType="lpstr">
      <vt:lpstr>注文シート </vt:lpstr>
      <vt:lpstr>商品リスト</vt:lpstr>
      <vt:lpstr>送料リスト</vt:lpstr>
      <vt:lpstr>data </vt:lpstr>
      <vt:lpstr>Charge4</vt:lpstr>
      <vt:lpstr>Child4</vt:lpstr>
      <vt:lpstr>Classic4</vt:lpstr>
      <vt:lpstr>code</vt:lpstr>
      <vt:lpstr>jh25w</vt:lpstr>
      <vt:lpstr>jh30w</vt:lpstr>
      <vt:lpstr>jh40w</vt:lpstr>
      <vt:lpstr>jh50w</vt:lpstr>
      <vt:lpstr>Mamamilk4</vt:lpstr>
      <vt:lpstr>OKOMEBANZUKESELECTION20162合</vt:lpstr>
      <vt:lpstr>OKOMEBANZUKESELECTION20163合</vt:lpstr>
      <vt:lpstr>Special9</vt:lpstr>
      <vt:lpstr>Standard4</vt:lpstr>
      <vt:lpstr>あい</vt:lpstr>
      <vt:lpstr>あいてむ</vt:lpstr>
      <vt:lpstr>あおい</vt:lpstr>
      <vt:lpstr>あきごぶ</vt:lpstr>
      <vt:lpstr>あきはちぶ</vt:lpstr>
      <vt:lpstr>あきまんかい</vt:lpstr>
      <vt:lpstr>あきろくぶ</vt:lpstr>
      <vt:lpstr>あらしやま</vt:lpstr>
      <vt:lpstr>いろあそびひぃちゃん</vt:lpstr>
      <vt:lpstr>いろあそびふぅちゃん</vt:lpstr>
      <vt:lpstr>いろあそびみぃちゃん</vt:lpstr>
      <vt:lpstr>いろあそびむぅちゃん</vt:lpstr>
      <vt:lpstr>いろあそびよぅちゃん</vt:lpstr>
      <vt:lpstr>うめ</vt:lpstr>
      <vt:lpstr>えんざん</vt:lpstr>
      <vt:lpstr>おきなご</vt:lpstr>
      <vt:lpstr>おきなさん</vt:lpstr>
      <vt:lpstr>おこめばんづけ2016さんごう</vt:lpstr>
      <vt:lpstr>おこめばんづけ2016にごう</vt:lpstr>
      <vt:lpstr>おこめばんづけさんごう</vt:lpstr>
      <vt:lpstr>おこめばんづけにごう</vt:lpstr>
      <vt:lpstr>おむろ</vt:lpstr>
      <vt:lpstr>かぐら</vt:lpstr>
      <vt:lpstr>かつら</vt:lpstr>
      <vt:lpstr>からこ</vt:lpstr>
      <vt:lpstr>ぎおん</vt:lpstr>
      <vt:lpstr>きっちょう</vt:lpstr>
      <vt:lpstr>きてぃむぅちゃん</vt:lpstr>
      <vt:lpstr>きてぃよぅちゃん</vt:lpstr>
      <vt:lpstr>きぬがさ</vt:lpstr>
      <vt:lpstr>きぶね</vt:lpstr>
      <vt:lpstr>きよたき</vt:lpstr>
      <vt:lpstr>きよみず</vt:lpstr>
      <vt:lpstr>きり</vt:lpstr>
      <vt:lpstr>くらしっくふぉー</vt:lpstr>
      <vt:lpstr>くらま</vt:lpstr>
      <vt:lpstr>けんじょうまい</vt:lpstr>
      <vt:lpstr>こい</vt:lpstr>
      <vt:lpstr>ことぶき</vt:lpstr>
      <vt:lpstr>ごぶ</vt:lpstr>
      <vt:lpstr>ごぶなつ</vt:lpstr>
      <vt:lpstr>さが</vt:lpstr>
      <vt:lpstr>さくら</vt:lpstr>
      <vt:lpstr>さんぶ</vt:lpstr>
      <vt:lpstr>しき</vt:lpstr>
      <vt:lpstr>しじょう</vt:lpstr>
      <vt:lpstr>しのびおきな</vt:lpstr>
      <vt:lpstr>しのびかぐら</vt:lpstr>
      <vt:lpstr>しのびからこ</vt:lpstr>
      <vt:lpstr>しのびけんじょうまい</vt:lpstr>
      <vt:lpstr>しのびごぶ</vt:lpstr>
      <vt:lpstr>しのびさんぶ</vt:lpstr>
      <vt:lpstr>しのびしき</vt:lpstr>
      <vt:lpstr>しのびともえ</vt:lpstr>
      <vt:lpstr>しのびにぶ</vt:lpstr>
      <vt:lpstr>しのびはくさん</vt:lpstr>
      <vt:lpstr>しのびはつね</vt:lpstr>
      <vt:lpstr>しのびまんかい</vt:lpstr>
      <vt:lpstr>しのびまんざい</vt:lpstr>
      <vt:lpstr>しのびろくぶ</vt:lpstr>
      <vt:lpstr>しゅく</vt:lpstr>
      <vt:lpstr>しょう</vt:lpstr>
      <vt:lpstr>しらかわ</vt:lpstr>
      <vt:lpstr>すたんだーどふぉー</vt:lpstr>
      <vt:lpstr>すぺしゃるないん</vt:lpstr>
      <vt:lpstr>そなえポータブル</vt:lpstr>
      <vt:lpstr>そなえミール</vt:lpstr>
      <vt:lpstr>だい</vt:lpstr>
      <vt:lpstr>だいご</vt:lpstr>
      <vt:lpstr>たかお</vt:lpstr>
      <vt:lpstr>たかせ</vt:lpstr>
      <vt:lpstr>たけ</vt:lpstr>
      <vt:lpstr>ちゃーじふぉー</vt:lpstr>
      <vt:lpstr>ちゃいるどふぉー</vt:lpstr>
      <vt:lpstr>ともえ</vt:lpstr>
      <vt:lpstr>とわ</vt:lpstr>
      <vt:lpstr>にしき</vt:lpstr>
      <vt:lpstr>にぶ</vt:lpstr>
      <vt:lpstr>はくさん</vt:lpstr>
      <vt:lpstr>はちぶ</vt:lpstr>
      <vt:lpstr>はちぶなつ</vt:lpstr>
      <vt:lpstr>はつね</vt:lpstr>
      <vt:lpstr>はなみ</vt:lpstr>
      <vt:lpstr>はるごぶ</vt:lpstr>
      <vt:lpstr>はるはちぶ</vt:lpstr>
      <vt:lpstr>はるまんかい</vt:lpstr>
      <vt:lpstr>はるろくぶ</vt:lpstr>
      <vt:lpstr>はろぅきてぃいろあそびむぅちゃん</vt:lpstr>
      <vt:lpstr>はろぅきてぃいろあそびよぅちゃん</vt:lpstr>
      <vt:lpstr>ひぃちゃん</vt:lpstr>
      <vt:lpstr>ひがしやま</vt:lpstr>
      <vt:lpstr>ひやしちゃつづけうめ</vt:lpstr>
      <vt:lpstr>ひやしちゃつづけたけ</vt:lpstr>
      <vt:lpstr>ひやしちゃつづけまつ</vt:lpstr>
      <vt:lpstr>ふぅちゃん</vt:lpstr>
      <vt:lpstr>ふじ</vt:lpstr>
      <vt:lpstr>ふしみ</vt:lpstr>
      <vt:lpstr>ふゆごぶ</vt:lpstr>
      <vt:lpstr>ふゆはちぶ</vt:lpstr>
      <vt:lpstr>ふゆまんかい</vt:lpstr>
      <vt:lpstr>ふゆろくぶ</vt:lpstr>
      <vt:lpstr>へいあん</vt:lpstr>
      <vt:lpstr>ほうらい</vt:lpstr>
      <vt:lpstr>ぽーたぶる</vt:lpstr>
      <vt:lpstr>まつ</vt:lpstr>
      <vt:lpstr>まつお</vt:lpstr>
      <vt:lpstr>ままみるくふぉー</vt:lpstr>
      <vt:lpstr>まんかい</vt:lpstr>
      <vt:lpstr>まんかいなつ</vt:lpstr>
      <vt:lpstr>まんざい</vt:lpstr>
      <vt:lpstr>みぃちゃん</vt:lpstr>
      <vt:lpstr>みーる</vt:lpstr>
      <vt:lpstr>みに</vt:lpstr>
      <vt:lpstr>みやがわ</vt:lpstr>
      <vt:lpstr>むぅちゃん</vt:lpstr>
      <vt:lpstr>むろまち</vt:lpstr>
      <vt:lpstr>もも</vt:lpstr>
      <vt:lpstr>やさか</vt:lpstr>
      <vt:lpstr>よぅちゃん</vt:lpstr>
      <vt:lpstr>らん</vt:lpstr>
      <vt:lpstr>ろくぶ</vt:lpstr>
      <vt:lpstr>ろくぶなつ</vt:lpstr>
      <vt:lpstr>夏の京御膳冷やし茶漬け松</vt:lpstr>
      <vt:lpstr>夏の京御膳冷やし茶漬け竹</vt:lpstr>
      <vt:lpstr>夏の京御膳冷やし茶漬け梅</vt:lpstr>
      <vt:lpstr>華かざり「寿」</vt:lpstr>
      <vt:lpstr>華かざり「祝」</vt:lpstr>
      <vt:lpstr>感謝米</vt:lpstr>
      <vt:lpstr>祇園囃子翁霞3kg</vt:lpstr>
      <vt:lpstr>祇園囃子桂</vt:lpstr>
      <vt:lpstr>祇園囃子四季</vt:lpstr>
      <vt:lpstr>祇園囃子偲シリーズ翁霞</vt:lpstr>
      <vt:lpstr>祇園囃子偲シリーズ四季</vt:lpstr>
      <vt:lpstr>祇園囃子偲シリーズ初音</vt:lpstr>
      <vt:lpstr>祇園囃子偲シリーズ神楽</vt:lpstr>
      <vt:lpstr>祇園囃子偲シリーズ唐子</vt:lpstr>
      <vt:lpstr>祇園囃子偲シリーズ巴</vt:lpstr>
      <vt:lpstr>祇園囃子偲シリーズ白山</vt:lpstr>
      <vt:lpstr>祇園囃子偲シリーズ萬才</vt:lpstr>
      <vt:lpstr>祇園囃子初音</vt:lpstr>
      <vt:lpstr>祇園囃子松尾</vt:lpstr>
      <vt:lpstr>祇園囃子神楽</vt:lpstr>
      <vt:lpstr>祇園囃子唐子</vt:lpstr>
      <vt:lpstr>祇園囃子東山</vt:lpstr>
      <vt:lpstr>祇園囃子巴</vt:lpstr>
      <vt:lpstr>祇園囃子白山</vt:lpstr>
      <vt:lpstr>祇園囃子嵐山</vt:lpstr>
      <vt:lpstr>祇園囃子萬才</vt:lpstr>
      <vt:lpstr>京御膳むすび葵</vt:lpstr>
      <vt:lpstr>京御膳むすび桐</vt:lpstr>
      <vt:lpstr>京御膳むすび藤</vt:lpstr>
      <vt:lpstr>京御膳茶漬け松</vt:lpstr>
      <vt:lpstr>京御膳茶漬け竹</vt:lpstr>
      <vt:lpstr>京御膳茶漬け梅</vt:lpstr>
      <vt:lpstr>献上米</vt:lpstr>
      <vt:lpstr>献上米偲</vt:lpstr>
      <vt:lpstr>紫風呂敷_1_620円</vt:lpstr>
      <vt:lpstr>写真</vt:lpstr>
      <vt:lpstr>手提げ袋ミニ</vt:lpstr>
      <vt:lpstr>手提げ袋小</vt:lpstr>
      <vt:lpstr>手提げ袋大</vt:lpstr>
      <vt:lpstr>十二単鞍馬</vt:lpstr>
      <vt:lpstr>十二単貴船</vt:lpstr>
      <vt:lpstr>十二単詰合せ衣笠</vt:lpstr>
      <vt:lpstr>十二単詰合せ御室</vt:lpstr>
      <vt:lpstr>十二単詰合せ高雄</vt:lpstr>
      <vt:lpstr>十二単詰合せ清滝</vt:lpstr>
      <vt:lpstr>十二単詰合せ千鳥</vt:lpstr>
      <vt:lpstr>十二単五分咲き</vt:lpstr>
      <vt:lpstr>十二単五分咲き夏</vt:lpstr>
      <vt:lpstr>十二単五分咲き秋</vt:lpstr>
      <vt:lpstr>十二単五分咲き春</vt:lpstr>
      <vt:lpstr>十二単五分咲き冬</vt:lpstr>
      <vt:lpstr>十二単嵯峨</vt:lpstr>
      <vt:lpstr>十二単三分咲き</vt:lpstr>
      <vt:lpstr>十二単室町</vt:lpstr>
      <vt:lpstr>十二単偲五分</vt:lpstr>
      <vt:lpstr>十二単偲三分</vt:lpstr>
      <vt:lpstr>十二単偲二分</vt:lpstr>
      <vt:lpstr>十二単偲満</vt:lpstr>
      <vt:lpstr>十二単偲六分</vt:lpstr>
      <vt:lpstr>十二単醍醐</vt:lpstr>
      <vt:lpstr>十二単二分咲き</vt:lpstr>
      <vt:lpstr>十二単八分咲き</vt:lpstr>
      <vt:lpstr>十二単八分咲き夏</vt:lpstr>
      <vt:lpstr>十二単八分咲き秋</vt:lpstr>
      <vt:lpstr>十二単八分咲き春</vt:lpstr>
      <vt:lpstr>十二単八分咲き冬</vt:lpstr>
      <vt:lpstr>十二単伏見</vt:lpstr>
      <vt:lpstr>十二単平安</vt:lpstr>
      <vt:lpstr>十二単満開</vt:lpstr>
      <vt:lpstr>十二単満開お米券付</vt:lpstr>
      <vt:lpstr>十二単満開夏</vt:lpstr>
      <vt:lpstr>十二単満開秋</vt:lpstr>
      <vt:lpstr>十二単満開春</vt:lpstr>
      <vt:lpstr>十二単満開冬</vt:lpstr>
      <vt:lpstr>十二単六分咲き</vt:lpstr>
      <vt:lpstr>十二単六分咲き夏</vt:lpstr>
      <vt:lpstr>十二単六分咲き秋</vt:lpstr>
      <vt:lpstr>十二単六分咲き春</vt:lpstr>
      <vt:lpstr>十二単六分咲き冬</vt:lpstr>
      <vt:lpstr>炊き込みご飯桜</vt:lpstr>
      <vt:lpstr>炊き込みご飯桃</vt:lpstr>
      <vt:lpstr>炊き込みご飯蘭</vt:lpstr>
      <vt:lpstr>都道府県</vt:lpstr>
      <vt:lpstr>配達希望時間</vt:lpstr>
      <vt:lpstr>柄</vt:lpstr>
      <vt:lpstr>米料亭円山</vt:lpstr>
      <vt:lpstr>米料亭花見</vt:lpstr>
      <vt:lpstr>米料亭祇園</vt:lpstr>
      <vt:lpstr>米料亭宮川</vt:lpstr>
      <vt:lpstr>米料亭高瀬</vt:lpstr>
      <vt:lpstr>米料亭四条</vt:lpstr>
      <vt:lpstr>米料亭清水</vt:lpstr>
      <vt:lpstr>米料亭白川</vt:lpstr>
      <vt:lpstr>米料亭八坂</vt:lpstr>
      <vt:lpstr>有</vt:lpstr>
      <vt:lpstr>良縁米愛</vt:lpstr>
      <vt:lpstr>良縁米永久</vt:lpstr>
      <vt:lpstr>良縁米吉兆</vt:lpstr>
      <vt:lpstr>良縁米錦</vt:lpstr>
      <vt:lpstr>良縁米宝来</vt:lpstr>
      <vt:lpstr>良縁米恋</vt:lpstr>
    </vt:vector>
  </TitlesOfParts>
  <Company>GIHEE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南口龍哉</dc:creator>
  <cp:lastModifiedBy>二階堂和世</cp:lastModifiedBy>
  <cp:lastPrinted>2017-12-08T08:07:22Z</cp:lastPrinted>
  <dcterms:created xsi:type="dcterms:W3CDTF">2011-03-11T01:36:52Z</dcterms:created>
  <dcterms:modified xsi:type="dcterms:W3CDTF">2022-07-19T07:09:42Z</dcterms:modified>
</cp:coreProperties>
</file>